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9320" windowHeight="11640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Лист1!#REF!</definedName>
  </definedNames>
  <calcPr calcId="125725"/>
</workbook>
</file>

<file path=xl/calcChain.xml><?xml version="1.0" encoding="utf-8"?>
<calcChain xmlns="http://schemas.openxmlformats.org/spreadsheetml/2006/main">
  <c r="F161" i="1"/>
  <c r="E141"/>
  <c r="H203"/>
  <c r="G203"/>
  <c r="F203"/>
  <c r="H202"/>
  <c r="G202"/>
  <c r="F202"/>
  <c r="E201"/>
  <c r="E200"/>
  <c r="E199"/>
  <c r="H196"/>
  <c r="H210" s="1"/>
  <c r="G196"/>
  <c r="G210" s="1"/>
  <c r="F196"/>
  <c r="F210" s="1"/>
  <c r="H195"/>
  <c r="G195"/>
  <c r="F195"/>
  <c r="E194"/>
  <c r="E195" l="1"/>
  <c r="H197"/>
  <c r="E203"/>
  <c r="E210"/>
  <c r="G197"/>
  <c r="E196"/>
  <c r="E202"/>
  <c r="F204"/>
  <c r="H204"/>
  <c r="G204"/>
  <c r="F197"/>
  <c r="E197" s="1"/>
  <c r="E204" l="1"/>
  <c r="G145" l="1"/>
  <c r="H145"/>
  <c r="H64"/>
  <c r="G64"/>
  <c r="F64"/>
  <c r="H63"/>
  <c r="G63"/>
  <c r="F63"/>
  <c r="H62"/>
  <c r="G62"/>
  <c r="F62"/>
  <c r="E61"/>
  <c r="E60"/>
  <c r="E139"/>
  <c r="F39"/>
  <c r="E138"/>
  <c r="H46"/>
  <c r="G46"/>
  <c r="F46"/>
  <c r="H45"/>
  <c r="G45"/>
  <c r="F45"/>
  <c r="F47" s="1"/>
  <c r="E44"/>
  <c r="E43"/>
  <c r="G47" l="1"/>
  <c r="E46"/>
  <c r="H47"/>
  <c r="H65"/>
  <c r="E62"/>
  <c r="G65"/>
  <c r="E64"/>
  <c r="E63"/>
  <c r="E145"/>
  <c r="E45"/>
  <c r="E47"/>
  <c r="F54" l="1"/>
  <c r="G54"/>
  <c r="H54"/>
  <c r="F55"/>
  <c r="G55"/>
  <c r="H55"/>
  <c r="G53"/>
  <c r="H53"/>
  <c r="F53"/>
  <c r="E50"/>
  <c r="E53" l="1"/>
  <c r="G26"/>
  <c r="H26"/>
  <c r="G25"/>
  <c r="H25"/>
  <c r="F25"/>
  <c r="G24"/>
  <c r="H24"/>
  <c r="F24"/>
  <c r="E23"/>
  <c r="E22"/>
  <c r="E21"/>
  <c r="G144"/>
  <c r="H144"/>
  <c r="E101"/>
  <c r="E140"/>
  <c r="E68"/>
  <c r="E189"/>
  <c r="E190"/>
  <c r="E191"/>
  <c r="E192"/>
  <c r="E193"/>
  <c r="E177"/>
  <c r="E178"/>
  <c r="E179"/>
  <c r="E180"/>
  <c r="E181"/>
  <c r="E182"/>
  <c r="E183"/>
  <c r="E184"/>
  <c r="E185"/>
  <c r="E186"/>
  <c r="E187"/>
  <c r="E188"/>
  <c r="E176"/>
  <c r="E175"/>
  <c r="E173"/>
  <c r="E174"/>
  <c r="E172"/>
  <c r="G170"/>
  <c r="H170"/>
  <c r="F170"/>
  <c r="E164"/>
  <c r="E165"/>
  <c r="E166"/>
  <c r="E167"/>
  <c r="E168"/>
  <c r="E169"/>
  <c r="E163"/>
  <c r="G161"/>
  <c r="H161"/>
  <c r="E149"/>
  <c r="E150"/>
  <c r="E151"/>
  <c r="E152"/>
  <c r="E153"/>
  <c r="E154"/>
  <c r="E155"/>
  <c r="E156"/>
  <c r="E157"/>
  <c r="E158"/>
  <c r="E159"/>
  <c r="E160"/>
  <c r="E148"/>
  <c r="G143"/>
  <c r="E133"/>
  <c r="E134"/>
  <c r="E135"/>
  <c r="E136"/>
  <c r="E137"/>
  <c r="E131"/>
  <c r="E132"/>
  <c r="E128"/>
  <c r="E129"/>
  <c r="E130"/>
  <c r="E122"/>
  <c r="E123"/>
  <c r="E124"/>
  <c r="E125"/>
  <c r="E126"/>
  <c r="E127"/>
  <c r="E115"/>
  <c r="E116"/>
  <c r="E117"/>
  <c r="E118"/>
  <c r="E119"/>
  <c r="E120"/>
  <c r="E121"/>
  <c r="E111"/>
  <c r="E112"/>
  <c r="E113"/>
  <c r="E114"/>
  <c r="E107"/>
  <c r="E108"/>
  <c r="E109"/>
  <c r="E110"/>
  <c r="E103"/>
  <c r="E104"/>
  <c r="E105"/>
  <c r="E106"/>
  <c r="E102"/>
  <c r="E100"/>
  <c r="E97"/>
  <c r="E98"/>
  <c r="E99"/>
  <c r="E94"/>
  <c r="E95"/>
  <c r="E96"/>
  <c r="E93"/>
  <c r="E91"/>
  <c r="E92"/>
  <c r="E89"/>
  <c r="E85"/>
  <c r="E82"/>
  <c r="G77"/>
  <c r="H77"/>
  <c r="G78"/>
  <c r="G79"/>
  <c r="G211" s="1"/>
  <c r="H79"/>
  <c r="H211" s="1"/>
  <c r="F79"/>
  <c r="F211" s="1"/>
  <c r="E73"/>
  <c r="E74"/>
  <c r="E75"/>
  <c r="E69"/>
  <c r="E52"/>
  <c r="E51"/>
  <c r="G37"/>
  <c r="H37"/>
  <c r="G38"/>
  <c r="H38"/>
  <c r="G39"/>
  <c r="H39"/>
  <c r="F38"/>
  <c r="F37"/>
  <c r="E34"/>
  <c r="E31"/>
  <c r="E32"/>
  <c r="E33"/>
  <c r="E35"/>
  <c r="E36"/>
  <c r="E30"/>
  <c r="E18"/>
  <c r="E19"/>
  <c r="E17"/>
  <c r="E16"/>
  <c r="E13"/>
  <c r="E211" l="1"/>
  <c r="H207"/>
  <c r="F208"/>
  <c r="G208"/>
  <c r="F207"/>
  <c r="G207"/>
  <c r="H208"/>
  <c r="F209"/>
  <c r="G209"/>
  <c r="H78"/>
  <c r="H209" s="1"/>
  <c r="E170"/>
  <c r="E161"/>
  <c r="H146"/>
  <c r="G146"/>
  <c r="E144"/>
  <c r="F146"/>
  <c r="E143"/>
  <c r="E25"/>
  <c r="E38"/>
  <c r="G80"/>
  <c r="G27"/>
  <c r="H40"/>
  <c r="H27"/>
  <c r="G40"/>
  <c r="E79"/>
  <c r="F80"/>
  <c r="E77"/>
  <c r="E55"/>
  <c r="E54"/>
  <c r="E37"/>
  <c r="E39"/>
  <c r="F40"/>
  <c r="E26"/>
  <c r="F27"/>
  <c r="E24"/>
  <c r="E209" l="1"/>
  <c r="E208"/>
  <c r="E207"/>
  <c r="F206"/>
  <c r="G206"/>
  <c r="H206"/>
  <c r="E78"/>
  <c r="H80"/>
  <c r="E80" s="1"/>
  <c r="E146"/>
  <c r="E27"/>
  <c r="E40"/>
  <c r="E206" l="1"/>
</calcChain>
</file>

<file path=xl/sharedStrings.xml><?xml version="1.0" encoding="utf-8"?>
<sst xmlns="http://schemas.openxmlformats.org/spreadsheetml/2006/main" count="511" uniqueCount="313">
  <si>
    <t>Финансирование структурных элементов муниципальной программы</t>
  </si>
  <si>
    <t>№ п/п</t>
  </si>
  <si>
    <t>Наименование</t>
  </si>
  <si>
    <t xml:space="preserve">Участник муниципальной программы </t>
  </si>
  <si>
    <t>Источник финансового обеспечения (расшифровать)</t>
  </si>
  <si>
    <t>Объем средств на реализацию муниципальной программы на очередной финансовый год и плановый период ( рублей)</t>
  </si>
  <si>
    <t>всего</t>
  </si>
  <si>
    <t>2024 г.</t>
  </si>
  <si>
    <t>1.</t>
  </si>
  <si>
    <t>1.1.</t>
  </si>
  <si>
    <t>Результат1. В общеобразовательных организациях созданы и функционируют Центры образования «Точка роста»</t>
  </si>
  <si>
    <t>1.2.</t>
  </si>
  <si>
    <t>Областной бюджет</t>
  </si>
  <si>
    <t>1.3.</t>
  </si>
  <si>
    <t>Обеспечение условий для функционирования  Центров «Точка роста»</t>
  </si>
  <si>
    <t xml:space="preserve">МБОУ СШ № 1, 2, школа-гимназия, 6, 9, 10, Капыревщинская, Михейковская </t>
  </si>
  <si>
    <t xml:space="preserve">Бюджет муниципального образования «Ярцевский район» </t>
  </si>
  <si>
    <t>1.4.</t>
  </si>
  <si>
    <t>Создание и обеспечение функционирования Центров образования «Точка роста» в общеобразовательных организациях, расположенных в сельской местности и малых городах</t>
  </si>
  <si>
    <t>Бюджет муниципального образования «Ярцевский район»</t>
  </si>
  <si>
    <t>Федеральный бюджет</t>
  </si>
  <si>
    <t>Итого по региональному проекту</t>
  </si>
  <si>
    <t>2.</t>
  </si>
  <si>
    <t>2.1.</t>
  </si>
  <si>
    <t>2.2.</t>
  </si>
  <si>
    <t>2.3.</t>
  </si>
  <si>
    <t>Оснащение открытого плоскостного сооружения спортивным оборудованием и инвентарем</t>
  </si>
  <si>
    <t>2.4.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</si>
  <si>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</si>
  <si>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МБУ ДО ЦДТ</t>
  </si>
  <si>
    <t>МБУ ДО СЮН</t>
  </si>
  <si>
    <t xml:space="preserve">Итого по региональному проекту </t>
  </si>
  <si>
    <t>3.</t>
  </si>
  <si>
    <t>3.1.</t>
  </si>
  <si>
    <t>3.2.</t>
  </si>
  <si>
    <t>Оснащение кабинета безопасности дорожного движения</t>
  </si>
  <si>
    <t>МБОУ ЯСШ № 2</t>
  </si>
  <si>
    <t>4.</t>
  </si>
  <si>
    <t>МБОУ</t>
  </si>
  <si>
    <t>Внебюджетные средства</t>
  </si>
  <si>
    <t>4.2.</t>
  </si>
  <si>
    <t>Осуществление налоговых уплат муниципальными дошкольными образовательными учреждениями</t>
  </si>
  <si>
    <t>МБДОУ</t>
  </si>
  <si>
    <t>Выплата компенсации части платы, взимаемой с родителей (законных представителей) за содержание ребенка (присмотр и уход за ребенком) в муниципальных образовательных учреждениях, реализующих основную общеобразовательную программу дошкольного образования</t>
  </si>
  <si>
    <t>Комитет по образованию и молодежной политике</t>
  </si>
  <si>
    <t>4.4.</t>
  </si>
  <si>
    <t>Укрепление материально-технической базы  муниципальных общеобразовательных учреждений (проведение капитального и текущего ремонта зданий и помещений, реконструкция зданий, разработка проектно-сметной документации, модернизация объектов коммунального назначения, установка приборов учета тепловой энергии, выполнение противопожарных мероприятий (установка и ремонт АПС и пр.),  мероприятий, направленных на повышение антитеррористической защищенности (ремонт и установка ограждений, тревожные кнопки и пр. )</t>
  </si>
  <si>
    <t xml:space="preserve">МБДОУ </t>
  </si>
  <si>
    <t>4.5.</t>
  </si>
  <si>
    <t>Организация смотров-конкурсов дошкольных образовательных учреждений</t>
  </si>
  <si>
    <t>4.6.</t>
  </si>
  <si>
    <t>Итого по комплексу процессных мероприятий</t>
  </si>
  <si>
    <t>5.</t>
  </si>
  <si>
    <t>5.1.</t>
  </si>
  <si>
    <t xml:space="preserve">МБОУ </t>
  </si>
  <si>
    <t>5.2.</t>
  </si>
  <si>
    <t>Осуществление налоговых уплат муниципальными бюджетными общеобразовательными учреждениями</t>
  </si>
  <si>
    <t>5.3.</t>
  </si>
  <si>
    <t>Организация подвоза обучающихся сельских школ и обучающихся, проживающих на ул. Милохово к месту учебы и обратно.</t>
  </si>
  <si>
    <t>5.4.</t>
  </si>
  <si>
    <t>5.5.</t>
  </si>
  <si>
    <t>Обеспечение бесплатным двухразовым питанием обучающихся с ограниченными возможностями здоровья</t>
  </si>
  <si>
    <t>5.6.</t>
  </si>
  <si>
    <t>Предоставление ежемесячной компенсационной денежной выплаты на питание детям с ограниченными возможностями здоровья, обучающимся на дому</t>
  </si>
  <si>
    <t>5.7.</t>
  </si>
  <si>
    <t>Организация обучения учащихся  сельских школ с использованием дистанционных образовательных технологий</t>
  </si>
  <si>
    <t>5.8.</t>
  </si>
  <si>
    <t>Полноценное включение в образовательное пространство и успешная социализация детей с ограниченными возможностями здоровья, проведение мероприятий по формированию сети базовых образовательных учреждений, обеспечивающих совместное обучение инвалидов и лиц, не имеющих нарушений развития</t>
  </si>
  <si>
    <t>Комитет по образованию и молодежной политике, МБОУ</t>
  </si>
  <si>
    <t>5.9.</t>
  </si>
  <si>
    <t>Предоставление компенсации расходов на оплату жилых помещений, отопления и освещения педагогическим работникам образовательных организаций Ярцевского района Смоленской области,  проживающим и работающим в сельских населенных пунктах</t>
  </si>
  <si>
    <t>5.10.</t>
  </si>
  <si>
    <t>Информатизация муниципальных учреждений</t>
  </si>
  <si>
    <t>5.11.</t>
  </si>
  <si>
    <t>Субсидия муниципальному унитарному предприятию муниципального образования «Ярцевский район» Смоленской области «Объединение школьных столовых» в целях возмещения расходов, направленных на оплату труда в сфере организации питания в школах города, детских оздоровительных площадках, летних оздоровительных лагерях, некомпенсированных доходами в период каникул и нерабочих праздничных дней</t>
  </si>
  <si>
    <t>МУП ОШС</t>
  </si>
  <si>
    <t>5.12.</t>
  </si>
  <si>
    <t xml:space="preserve">Укрепление материально-технической базы  муниципальных общеобразовательных учреждений (проведение капитального и текущего ремонта зданий и помещений, реконструкция зданий, разработка проектно-сметной документации, модернизация объектов коммунального назначения, установка приборов учета тепловой энергии  выполнение противопожарных мероприятий (установка и ремонт АПС и пр.),  мероприятий, направленных на повышение антитеррористической защищенности (ремонт и установка ограждений, тревожные кнопки и пр.), выполнение санитарно-эпидемиологических мероприятий (приобретение бактерицидных облучателей - рециркуляторов воздуха, локтевых держателей и пр.) </t>
  </si>
  <si>
    <t>5.13.</t>
  </si>
  <si>
    <t>Создание на базе общеобразовательных  учреждений Центров  образования «Точка роста»,  в общеобразовательных организациях, расположенных в сельской местности и малых городах  (проведение ремонтных работ в помещениях, приобретение необходимого оборудования, вывесок, баннеров и пр.)</t>
  </si>
  <si>
    <t>5.14.</t>
  </si>
  <si>
    <t>5.15.</t>
  </si>
  <si>
    <t>Проведение государственной (итоговой) аттестации выпускников общеобразовательных школ в форме единого государственного экзамена (подвоз выпускников, обеспечение питьевой водой, заправка и приобретение картриджей, изготовление аттестатов и пр.)</t>
  </si>
  <si>
    <t>5.16.</t>
  </si>
  <si>
    <t>Организация и проведение 5-ти дневных учебных сборов с учащимися-юношами 10-х классов (выезд в воинскую часть, занятия на базе ОВК, занятия на базе школ и пр.)</t>
  </si>
  <si>
    <t>5.17.</t>
  </si>
  <si>
    <t xml:space="preserve">Освоение государственных образовательных  стандартов на ступенях начального, основного и среднего общего образования </t>
  </si>
  <si>
    <t>5.18.</t>
  </si>
  <si>
    <t>Осуществление мониторинга уровня и качества образования на всех уровнях  общего образования</t>
  </si>
  <si>
    <t>5.19.</t>
  </si>
  <si>
    <t>5.20.</t>
  </si>
  <si>
    <t>5.21.</t>
  </si>
  <si>
    <t>5.22.</t>
  </si>
  <si>
    <t>Выплата вознаграждения за классное руководство</t>
  </si>
  <si>
    <t>5.23.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</si>
  <si>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</si>
  <si>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5.24.</t>
  </si>
  <si>
    <t>Методическое сопровождение работы с одаренными и талантливыми детьми</t>
  </si>
  <si>
    <t>5.25.</t>
  </si>
  <si>
    <t>Организация системы  профильного обучения, обучения  одаренных детей  по индивидуальным учебным планам. </t>
  </si>
  <si>
    <t>5.26.</t>
  </si>
  <si>
    <t>5.27.</t>
  </si>
  <si>
    <t>Конкурс «Ученик года», «Лидер года»</t>
  </si>
  <si>
    <t>5.28.</t>
  </si>
  <si>
    <t>Районный конкурс научно-исследовательских и проектных работ  учащихся начальных классов «Шаг в науку»</t>
  </si>
  <si>
    <t>5.29.</t>
  </si>
  <si>
    <t>Фестиваль творчества воспитанников ДОУ «Маленькая страна»</t>
  </si>
  <si>
    <t>5.30.</t>
  </si>
  <si>
    <t>Проведение муниципального этапа Всероссийских олимпиад школьников</t>
  </si>
  <si>
    <t>5.31.</t>
  </si>
  <si>
    <t xml:space="preserve">Участие учащихся-победителей муниципального этапа в региональном этапе  Всероссийской олимпиады школьников </t>
  </si>
  <si>
    <t>5.32.</t>
  </si>
  <si>
    <t>Муниципальная научно-практическая конференция школьников «Старт в науку»</t>
  </si>
  <si>
    <t>5.33.</t>
  </si>
  <si>
    <t>Районный праздник – чествование победителей  муниципального этапа Всероссийской олимпиады школьников</t>
  </si>
  <si>
    <t>5.34.</t>
  </si>
  <si>
    <t>- имени Кирилла и Мефодия</t>
  </si>
  <si>
    <t>5.35.</t>
  </si>
  <si>
    <t>Участие в торжественных мероприятиях, посвященных вручению золотых медалей выпускникам школ (премии, цветы, поздравительные адреса, проезд)</t>
  </si>
  <si>
    <t>5.36.</t>
  </si>
  <si>
    <t>Православно-краеведческий марафон «Моя православная Родина»(Рождественские образовательные чтения, Сретенские чтения и пр.)</t>
  </si>
  <si>
    <t>5.37.</t>
  </si>
  <si>
    <t>Реализация мероприятий в учреждениях общего образования за счет резервного фонда Администрации Смоленской области (проведение ремонтных работ, приобретение учебного оборудование, мебели и пр.)</t>
  </si>
  <si>
    <t>5.38.</t>
  </si>
  <si>
    <t>Реализация мероприятий по модернизации школьных систем образования в рамках реализации областной государственной программы «Развитие образования в Смоленской области»</t>
  </si>
  <si>
    <t>МБОУ «Школа-гимназия», МБОУ Засижьевская СШ</t>
  </si>
  <si>
    <t>5.39.</t>
  </si>
  <si>
    <t>Реализация мероприятий по капитальному ремонту зданий муниципальных образовательных организаций в рамках модернизации школьных систем образования в рамках реализации областной государственной программы «Развитие образования в Смоленской области»</t>
  </si>
  <si>
    <t>5.40.</t>
  </si>
  <si>
    <t>Обеспечение антитеррористической защищенности объектов (территорий)</t>
  </si>
  <si>
    <t>5.41.</t>
  </si>
  <si>
    <t>Повышение квалификации/профессиональной переподготовки учителей</t>
  </si>
  <si>
    <t>Обновление в общеобразовательных организациях 100% учебников и учебных пособий</t>
  </si>
  <si>
    <t>Привлечение обучающихся, их родителей, (законных представителей), педагогических работников к обсуждению дизайнерских и иных решений в рамках подготовки и проведения капитального ремонта</t>
  </si>
  <si>
    <t>5.44.</t>
  </si>
  <si>
    <t>Информационное освещение реализации мероприятий по модернизации школьных систем образования</t>
  </si>
  <si>
    <t>6.</t>
  </si>
  <si>
    <t>6.1.</t>
  </si>
  <si>
    <t>Оказание муниципальной услуги «Реализация дополнительных общеобразовательных общеразвивающих программ»</t>
  </si>
  <si>
    <t>6.2.</t>
  </si>
  <si>
    <t>Осуществление налоговых уплат муниципальными бюджетными образовательными учреждениями дополнительного образования</t>
  </si>
  <si>
    <t>МБУ ДО</t>
  </si>
  <si>
    <t>6.3.</t>
  </si>
  <si>
    <t>Укрепление материально-технической базы  муниципальных общеобразовательных учреждений (проведение капитального и текущего ремонта зданий и помещений, реконструкция зданий, разработка проектно-сметной документации, модернизация объектов коммунального назначения,  установка приборов учета тепловой энергии  выполнение противопожарных мероприятий (установка и ремонт АПС и пр.),  мероприятий, направленных на повышение антитеррористической защищенности (ремонт и установка ограждений, тревожные кнопки и пр. ),  выполнение санитарно-эпидемиологических мероприятий (приобретение бактерицидных облучателей - рециркуляторов воздуха, локтевых держателей и пр.)</t>
  </si>
  <si>
    <t>6.4.</t>
  </si>
  <si>
    <t>Семинары, мастер-классы, конференции для педагогов образовательных учреждений по вопросам дополнительного образования</t>
  </si>
  <si>
    <t>6.5.</t>
  </si>
  <si>
    <t>Проведение общегородского праздника «Последний звонок», фестивалей творчества, мероприятий, акций,  районных интеллектуальных и творческих конкурсов</t>
  </si>
  <si>
    <t>6.6.</t>
  </si>
  <si>
    <t>6.7.</t>
  </si>
  <si>
    <t>Проведение районных конкурсов «За здоровый образ жизни», «Безопасное колесо».</t>
  </si>
  <si>
    <t>6.8.</t>
  </si>
  <si>
    <t>Обеспечение участия детей в областных и Всероссийских мероприятиях (оргвзносы, проезд, проживание, питание и пр.)</t>
  </si>
  <si>
    <t>6.9.</t>
  </si>
  <si>
    <t>Проведение ремонтных работ с целью организации деятельности  Муниципального опорного центра</t>
  </si>
  <si>
    <t>6.10.</t>
  </si>
  <si>
    <t>Обеспечение функционирования системы персонифицированного финансирования дополнительного образования детей</t>
  </si>
  <si>
    <t>Комитет по образованию и молодежной политике,  МБУ ДО  ДШИ,  ДХШ</t>
  </si>
  <si>
    <t>6.11.</t>
  </si>
  <si>
    <t>Субсидии частным образовательным организациям, организациям, осуществляющим обучение, индивидуальным предпринимателям, государственным образовательным организациям, муниципальным образовательным организациям, в отношении которых органами местного самоуправления муниципального образования «Ярцевский район» Смоленской области не осуществляются функции и полномочия учредителя, включенными в реестр поставщиков образовательных услуг в рамках системы персонифицированного финансирования, в связи с оказанием услуг по реализации дополнительных общеобразовательных программ в рамках системы персонифицированного финансирования</t>
  </si>
  <si>
    <t>6.12.</t>
  </si>
  <si>
    <t>Развитие муниципальных учреждений, участвующих во внедрении системы  персонифицированного финансирования дополнительного образования детей</t>
  </si>
  <si>
    <t>6.13.</t>
  </si>
  <si>
    <t>Реализация мероприятий по внедрению и обеспечению функционирования системы  персонифицированного финансирования дополнительного образования детей, подразумевающей предоставление детям сертификатов дополнительного образования с возможностью использования в рамках системы  персонифицированного финансирования дополнительного образования детей</t>
  </si>
  <si>
    <t xml:space="preserve">Итого по комплексу процессных мероприятий </t>
  </si>
  <si>
    <t>7.</t>
  </si>
  <si>
    <t>7.1.</t>
  </si>
  <si>
    <t>7.2.</t>
  </si>
  <si>
    <t xml:space="preserve">Комитет по образованию и молодежной политике </t>
  </si>
  <si>
    <t>7.3.</t>
  </si>
  <si>
    <t>7.4.</t>
  </si>
  <si>
    <t>Проведение торжественных мероприятий, посвященных Дню учителя</t>
  </si>
  <si>
    <t>7.5.</t>
  </si>
  <si>
    <t>Проведение августовской педагогической конференции</t>
  </si>
  <si>
    <t>7.6.</t>
  </si>
  <si>
    <t>7.7.</t>
  </si>
  <si>
    <t>Методическая  поддержка  и развитие практики конкурсной поддержки образовательных учреждений</t>
  </si>
  <si>
    <t>8.</t>
  </si>
  <si>
    <t>8.1.</t>
  </si>
  <si>
    <t>Выполнение работ в области молодежной политики</t>
  </si>
  <si>
    <t>МБУ ЯМЦ</t>
  </si>
  <si>
    <t>8.2.</t>
  </si>
  <si>
    <t xml:space="preserve">Осуществление налоговых уплат МБУ «ЯМЦ» </t>
  </si>
  <si>
    <t>МБУ «ЯМЦ»</t>
  </si>
  <si>
    <t>8.3.</t>
  </si>
  <si>
    <t>Проведение деловых игр, викторин, направленных на повышение избирательной активности молодёжи</t>
  </si>
  <si>
    <t>8.4.</t>
  </si>
  <si>
    <t>8.5.</t>
  </si>
  <si>
    <t>Спортивно-развлекательные соревнования «Зимние забавы»</t>
  </si>
  <si>
    <t>8.6.</t>
  </si>
  <si>
    <t>Проведение праздничной программы, посвященной Дню российского студенчества и вручение премии Главы муниципального образования «Ярцевский район» Смоленской области лучшим студентам года.</t>
  </si>
  <si>
    <t>8.7.</t>
  </si>
  <si>
    <t>Торжественная церемония чествования добровольцев Ярцевского района «По доброй воле и во благо!», приуроченная к Международному дню волонтера</t>
  </si>
  <si>
    <t>8.8.</t>
  </si>
  <si>
    <t>Участие делегаций молодёжи муниципального образования «Ярцевский район» Смоленской области в Смоленском областном лагере актива «СМОЛА»</t>
  </si>
  <si>
    <t>8.9.</t>
  </si>
  <si>
    <t>Участие делегаций молодежи муниципального образования «Ярцевский район» Смоленской области в областных профильных лагерях, форумах, слётах, сборах, фестивалях, конкурсах и др.</t>
  </si>
  <si>
    <t>8.10.</t>
  </si>
  <si>
    <t>Проведение комплекса мероприятий для молодежи (тренингов, деловых и ролевых игр, семинаров, экскурсий, бесед, лекций и др.), направленных на профессиональное самоопределение и развитие личности</t>
  </si>
  <si>
    <t>8.11.</t>
  </si>
  <si>
    <t>Организация деятельности Молодёжного совета при Администрации муниципального образования «Ярцевский район» Смоленской области</t>
  </si>
  <si>
    <t>8.12.</t>
  </si>
  <si>
    <t>Проведение фестивалей, конкурсов, смотров работающей молодёжи</t>
  </si>
  <si>
    <t>8.13.</t>
  </si>
  <si>
    <t>Районная добровольческая акция «Весенняя неделя добра»</t>
  </si>
  <si>
    <t>8.14.</t>
  </si>
  <si>
    <t>Издание методических и информационных материалов, изготовление баннеров о деятельности в сфере молодежной политики</t>
  </si>
  <si>
    <t>8.15.</t>
  </si>
  <si>
    <t>Районный конкурс молодежных социальных проектов «Мы это делаем сами»</t>
  </si>
  <si>
    <t>8.16.</t>
  </si>
  <si>
    <t>Мероприятия, посвящённые Дню Российской молодёжи</t>
  </si>
  <si>
    <t>Администрация муниципального образования «Ярцевский район» Смоленской области</t>
  </si>
  <si>
    <t>Бюджет муниципального образования Ярцевское городское поселение Смоленской области</t>
  </si>
  <si>
    <t>8.17.</t>
  </si>
  <si>
    <t>Издание и тиражирование информационно-методической литературы, буклетов, листовок, баннеров, наглядной агитации, социальной рекламы, передвижных информационных выставок, направленных на профилактику асоциальных явлений среди подростков и молодежи</t>
  </si>
  <si>
    <t>8.18.</t>
  </si>
  <si>
    <t>Проведение районного конкурса – соревнования по программе «Школа безопасности»</t>
  </si>
  <si>
    <t>8.19.</t>
  </si>
  <si>
    <t>Социальный проект, посвященный международному Дню терпимости «Толерантность – дорога к миру!»</t>
  </si>
  <si>
    <t>8.20.</t>
  </si>
  <si>
    <t>Участие команды Ярцевского района в областном конкурсе-соревновании «Школа безопасности»</t>
  </si>
  <si>
    <t>8.21.</t>
  </si>
  <si>
    <t>Публикация материалов, противодействующих идеям экстремизма, терроризма и разжиганию межнациональной и религиозной розни, о необходимости толерантности и согласия в обществе, изготовление буклетов, памяток, плакатов</t>
  </si>
  <si>
    <t>8.22.</t>
  </si>
  <si>
    <t>Организация участия молодёжи в районных и областных туристических слётах, соревнованиях по здоровому образу жизни</t>
  </si>
  <si>
    <t>Бюджет муниципального образования «Ярцевский район» Смоленской области</t>
  </si>
  <si>
    <t>9.</t>
  </si>
  <si>
    <t>9.1.</t>
  </si>
  <si>
    <t>Обеспечение деятельности Комитета по образованию и молодежной политике</t>
  </si>
  <si>
    <t>9.2.</t>
  </si>
  <si>
    <t>Проведение независимой оценки качества образовательной деятельности муниципальных бюджетных учреждений в сфере образования</t>
  </si>
  <si>
    <t>Всего по муниципальной программе, в том числе:</t>
  </si>
  <si>
    <t xml:space="preserve">бюджет муниципального образования «Ярцевский район» Смоленской области </t>
  </si>
  <si>
    <t>бюджет муниципального образования Ярцевское городское поселение Ярцевского района Смоленской области</t>
  </si>
  <si>
    <t>внебюджетные средства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</si>
  <si>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</si>
  <si>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Региональный проект «Современная школа»</t>
  </si>
  <si>
    <t>Региональный проект «Успех каждого ребенка»</t>
  </si>
  <si>
    <t>Региональный проект «Безопасность дорожного движения»</t>
  </si>
  <si>
    <t>Результат 1. Реализация мероприятий регионального проекта «Безопасность дорожного движения»</t>
  </si>
  <si>
    <t>Комплекс процессных мероприятий «Развитие дошкольного образования»</t>
  </si>
  <si>
    <t>Комплекс процессных мероприятий «Развитие общего образования»</t>
  </si>
  <si>
    <t>Комплекс процессных мероприятий «Развитие дополнительного образования»</t>
  </si>
  <si>
    <t>Комплекс процессных мероприятий «Педагогические кадры»</t>
  </si>
  <si>
    <t>Комплекс процессных мероприятий «Вовлечение молодежи в социальную практику»</t>
  </si>
  <si>
    <t>Комплекс процессных мероприятий «Обеспечение организационных условий для реализации муниципальной программы»</t>
  </si>
  <si>
    <t xml:space="preserve">Оказание муниципальных услуг                      «Реализация основных общеобразовательных программ начального общего образования»               «Реализация основных общеобразовательных программ основного общего образования» «Реализация основных общеобразовательных программ среднего общего образования» в Центрах образования «Точка роста» </t>
  </si>
  <si>
    <t>МБУ ДО СЮН             МБУ ДО ЦДТ</t>
  </si>
  <si>
    <t>4.1.</t>
  </si>
  <si>
    <t>Оказание муниципальной услуги               «Реализация основных общеобразовательных программ дошкольного образования» «Присмотр и уход»</t>
  </si>
  <si>
    <t>МБДОУ,                           МБОУ</t>
  </si>
  <si>
    <t>4.3.</t>
  </si>
  <si>
    <t>Оказание муниципальных услуг                «Реализация основных общеобразовательных программ начального общего образования»             «Реализация основных общеобразовательных программ основного общего образования» «Реализация основных общеобразовательных программ среднего общего образования» «Содержание детей»</t>
  </si>
  <si>
    <t>Проведение  государственной (итоговой) аттестации обучающихся, освоивших образовательные программы основного общего образования в условиях введения единой независимой оценки качества образования (подвоз выпускников, обеспечение питьевой водой, заправка и приобретение картриджей, изготовление аттестатов и пр.)</t>
  </si>
  <si>
    <t>Проведение муниципальных конкурсов среди образовательных организаций                            (-инновационных проектов, учебных кабинетов, учительских, игровых комнат, столовых, спортивных залов и др.;                          - организации инновационной, физкультурно-оздоровительной, воспитательной деятельности и т.п.)</t>
  </si>
  <si>
    <t xml:space="preserve"> Проведение районных конкурсов (информационно-методических материалов педагогов в области использования информационно-коммуникационных технологий в системе образования и воспитания,школьных сайтов и прочим направлениям деятельности образовательных учреждений)</t>
  </si>
  <si>
    <t>Расширение форм государственно-общественного управления на муниципальном уровне и в МБОУ (организация работы Совета по образованию,  Создание попечительских советов, управляющих советов, Советов ОО в образовательных учреждениях,  реализация механизмов и расширение форм публичной отчетности о деятельности ОО и пр.)</t>
  </si>
  <si>
    <t xml:space="preserve">Организация работы по  подготовке   одаренных школьников-победителей муниципального этапа олимпиад к участию в региональном этапе </t>
  </si>
  <si>
    <t>5.42.</t>
  </si>
  <si>
    <t>5.43.</t>
  </si>
  <si>
    <t>Проведение мероприятий и выплата премий:                                            - имени Ю.А.Гагарина;</t>
  </si>
  <si>
    <t>МБУ ДО ЦДТ                МБУ ДО СЮН</t>
  </si>
  <si>
    <t>Проведение  конкурсов, акций, выставок экологической направленности в том числе:                                                                            - конкурсов «Юные исследователи окружающей среды», «Зеркало природы»;                                                                                                        - смотров природоохранной работы, учебно-опытных участков;             - слетов юных экологов.</t>
  </si>
  <si>
    <t>Проведение районных конкурсов:                                                                 - «Воспитатель года»;                                                                                               - «Учитель года».</t>
  </si>
  <si>
    <t>Участие педагогов в областных    конкурсах:                                                    -«Воспитатель года»;                                                                                           -«Учитель года»;                                                                                        -«Самый классный классный» и др.</t>
  </si>
  <si>
    <t xml:space="preserve">Проведение  районных семинаров, конференций,  педчтений конкурсов, фестивалей, мастер-классов </t>
  </si>
  <si>
    <t>Организация курсовой подготовки руководящих и педагогических работников, работников Комитета по образованию и молодежной политике:                                                                                                       - на базе района;                                                                                                       - на базе ГАУ ДПОС СОИРО и   АПК и ПРО</t>
  </si>
  <si>
    <t>Проведение районных волонтерских акций:                                                           - «Дорогой добрых дел»;                                                                                - «Подарим доброту и заботу»;                                                                -«Поможем братьям нашим меньшим»;                                                             - «Ромашка».</t>
  </si>
  <si>
    <t>всего:</t>
  </si>
  <si>
    <t>5.45.</t>
  </si>
  <si>
    <t>2025 г.</t>
  </si>
  <si>
    <t>1.5.</t>
  </si>
  <si>
    <t>Оснащение (обносление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и обеспечение функционирования центров образования естественно-научной и  технологической направленностей в общеобразовательных организациях)</t>
  </si>
  <si>
    <t>Региональный проект «Патриотическое воспитание граждан Российской Федерации»</t>
  </si>
  <si>
    <t>Результат 1. Реализация мероприятий регионального проекта «Патриотическое воспитание граждан Российской Федерации»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</si>
  <si>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</si>
  <si>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10.</t>
  </si>
  <si>
    <t>10.1.</t>
  </si>
  <si>
    <t>10.2.</t>
  </si>
  <si>
    <t>Субсидия муниципальному унитарному предприятию муниципального образования «Ярцевский район» Смоленской области «Объединение школьных столовых» в целях возмещения расходов, направленных на погашение задолженности для завершения процедуры ликвидации</t>
  </si>
  <si>
    <t>5.47.</t>
  </si>
  <si>
    <t>5.46.</t>
  </si>
  <si>
    <t>Выплата мер материального стимулирования обучающимся, осваювающим программы среднего и высшего профессионального образования по договорам целевого обучения от образовательных организаций Ярцевского района</t>
  </si>
  <si>
    <t>Комитет по образованию и молодежной политике, общеобразовательные организации</t>
  </si>
  <si>
    <t>Устройство спортивной площадки МБОУ "Школа-гимназия"</t>
  </si>
  <si>
    <t>МБОУ "Школа-гимназия"</t>
  </si>
  <si>
    <t>МБОУ "Школа-гимназия",                  МБОУЯСШ № 4</t>
  </si>
  <si>
    <t>Результат 1. Обновлена материально-техническая база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организациях)</t>
  </si>
  <si>
    <t>2026 г.</t>
  </si>
  <si>
    <t>МБОУ СШ № 1, 2, школа-гимназия, 4, 5, 6, 7, 8, 9, 10, Капыревщинская СШ, Михейковская СШ, Суетовская ОШ,  Мушковичская ОШ,  Подрощинская ОШ,  Засижьевская СШ</t>
  </si>
  <si>
    <t>Региональный проект «Развитие системы поддержки молодежи («Молодежь России»)»</t>
  </si>
  <si>
    <t>Результат 1. Реализация мероприятий регионального проекта «Развитие системы поддержки молодежи («Молодежь России»)»</t>
  </si>
  <si>
    <t>5.48.</t>
  </si>
  <si>
    <t>Оплата услуг по строительному контролю МБОУ «Школа-Гимназия», МБОУ Засижьевская СШ</t>
  </si>
  <si>
    <t>8.23.</t>
  </si>
  <si>
    <t>Укрепление материально-технической базы  муниципальных учреждений (проведение капитального и текущего ремонта зданий и помещений, разработка проектно-сметной документации и другие аналогичные расходы, строительный контроль)</t>
  </si>
  <si>
    <t>11.</t>
  </si>
  <si>
    <t>11.1.</t>
  </si>
  <si>
    <t>11.2.</t>
  </si>
  <si>
    <t>Проведение ремонтных работ и создание инфраструктуры молодежного центра (приобретение необходимой мебели и оборудования по созданию условий для самореализации молодежи, поддержки молодых семей, укрепления и пропаганды базовых культурных ценностей, здорового образа жизни)</t>
  </si>
  <si>
    <t>-</t>
  </si>
  <si>
    <t>Приложение № 5  к Паспорту муниципальной 
программы «Развитие образования и молодежной 
политики в Ярцевском районе Смоленской области»</t>
  </si>
  <si>
    <t>МБОУ СШ № 7, основные № 5 ,Подрощинская, Суетовская, Мушковичская</t>
  </si>
  <si>
    <t xml:space="preserve">Ежемесячное денежное выплата студентам, заключивщим договор о целевом обучении, </t>
  </si>
  <si>
    <t>5.49.</t>
  </si>
  <si>
    <t>ежемесячное денежное вознаграждение советникам директоров по воспитанию  и взаимодействию с детскими общественными организациями</t>
  </si>
  <si>
    <t>областной бюджет</t>
  </si>
  <si>
    <t>Реализация мероприятий в учреждениях дошкольного образования за счет резервного фонда Правительства Смоленской области (проведение ремонтных работ, приобретение учебного оборудование, мебели и пр.)</t>
  </si>
  <si>
    <t>4.7.</t>
  </si>
  <si>
    <t>Ежемесячная денежная выплата студентам, заключившим договор о целевом обучении</t>
  </si>
  <si>
    <t>6 816 630, 89</t>
  </si>
  <si>
    <t>19 444  374,15</t>
  </si>
  <si>
    <t>Приложение к постановлению Администрации 
муниципального образования «Ярцевский район» 
Смоленской области от  ______ №______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</si>
</sst>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3"/>
      <color rgb="FF22272F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/>
    </xf>
    <xf numFmtId="0" fontId="4" fillId="0" borderId="1" xfId="0" applyFont="1" applyBorder="1" applyAlignment="1">
      <alignment horizontal="right" vertical="top" wrapText="1"/>
    </xf>
    <xf numFmtId="0" fontId="5" fillId="0" borderId="1" xfId="0" applyFont="1" applyBorder="1" applyAlignment="1">
      <alignment horizontal="right" wrapText="1"/>
    </xf>
    <xf numFmtId="0" fontId="4" fillId="0" borderId="1" xfId="0" applyFont="1" applyBorder="1" applyAlignment="1">
      <alignment horizontal="right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right" wrapText="1"/>
    </xf>
    <xf numFmtId="0" fontId="6" fillId="0" borderId="1" xfId="0" applyFont="1" applyBorder="1" applyAlignment="1">
      <alignment horizontal="left" vertical="center" wrapText="1"/>
    </xf>
    <xf numFmtId="4" fontId="10" fillId="0" borderId="1" xfId="0" applyNumberFormat="1" applyFont="1" applyBorder="1" applyAlignment="1">
      <alignment horizontal="right" wrapText="1"/>
    </xf>
    <xf numFmtId="4" fontId="6" fillId="0" borderId="1" xfId="0" applyNumberFormat="1" applyFont="1" applyBorder="1" applyAlignment="1">
      <alignment horizontal="right" wrapText="1"/>
    </xf>
    <xf numFmtId="0" fontId="11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left" vertical="center" wrapText="1"/>
    </xf>
    <xf numFmtId="16" fontId="4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wrapText="1"/>
    </xf>
    <xf numFmtId="0" fontId="4" fillId="2" borderId="1" xfId="0" applyFont="1" applyFill="1" applyBorder="1" applyAlignment="1">
      <alignment vertical="center" wrapText="1"/>
    </xf>
    <xf numFmtId="16" fontId="4" fillId="2" borderId="1" xfId="0" applyNumberFormat="1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top" wrapText="1"/>
    </xf>
    <xf numFmtId="4" fontId="4" fillId="2" borderId="1" xfId="0" applyNumberFormat="1" applyFont="1" applyFill="1" applyBorder="1" applyAlignment="1">
      <alignment horizontal="right" wrapText="1"/>
    </xf>
    <xf numFmtId="4" fontId="4" fillId="2" borderId="1" xfId="0" applyNumberFormat="1" applyFont="1" applyFill="1" applyBorder="1" applyAlignment="1">
      <alignment wrapText="1"/>
    </xf>
    <xf numFmtId="0" fontId="4" fillId="2" borderId="1" xfId="0" applyFont="1" applyFill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right" vertical="center" wrapText="1"/>
    </xf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right" wrapText="1"/>
    </xf>
    <xf numFmtId="0" fontId="7" fillId="0" borderId="1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center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3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4" fillId="0" borderId="2" xfId="0" applyFont="1" applyBorder="1" applyAlignment="1">
      <alignment wrapText="1"/>
    </xf>
    <xf numFmtId="17" fontId="4" fillId="0" borderId="1" xfId="0" applyNumberFormat="1" applyFont="1" applyBorder="1" applyAlignment="1">
      <alignment vertical="center" wrapText="1"/>
    </xf>
    <xf numFmtId="0" fontId="7" fillId="0" borderId="5" xfId="0" applyFont="1" applyBorder="1" applyAlignment="1">
      <alignment horizontal="justify" vertical="top" wrapText="1"/>
    </xf>
    <xf numFmtId="0" fontId="11" fillId="0" borderId="0" xfId="0" applyFont="1" applyAlignment="1">
      <alignment horizontal="left" vertical="center"/>
    </xf>
    <xf numFmtId="0" fontId="14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4" fontId="6" fillId="0" borderId="2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right" wrapText="1"/>
    </xf>
    <xf numFmtId="0" fontId="12" fillId="0" borderId="1" xfId="0" applyFont="1" applyBorder="1" applyAlignment="1">
      <alignment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right" wrapText="1"/>
    </xf>
    <xf numFmtId="0" fontId="4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wrapText="1"/>
    </xf>
    <xf numFmtId="4" fontId="15" fillId="0" borderId="1" xfId="0" applyNumberFormat="1" applyFont="1" applyBorder="1" applyAlignment="1">
      <alignment horizontal="right" wrapText="1"/>
    </xf>
    <xf numFmtId="4" fontId="1" fillId="0" borderId="2" xfId="0" applyNumberFormat="1" applyFont="1" applyBorder="1" applyAlignment="1">
      <alignment wrapText="1"/>
    </xf>
    <xf numFmtId="4" fontId="16" fillId="0" borderId="1" xfId="0" applyNumberFormat="1" applyFont="1" applyBorder="1" applyAlignment="1">
      <alignment horizontal="right" wrapText="1"/>
    </xf>
    <xf numFmtId="4" fontId="16" fillId="0" borderId="1" xfId="0" applyNumberFormat="1" applyFont="1" applyBorder="1" applyAlignment="1">
      <alignment horizontal="right" vertical="top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right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4" fillId="2" borderId="2" xfId="0" applyFont="1" applyFill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right" wrapText="1"/>
    </xf>
    <xf numFmtId="4" fontId="4" fillId="2" borderId="1" xfId="0" applyNumberFormat="1" applyFont="1" applyFill="1" applyBorder="1" applyAlignment="1">
      <alignment horizontal="right" vertical="center" wrapText="1"/>
    </xf>
    <xf numFmtId="4" fontId="6" fillId="2" borderId="1" xfId="0" applyNumberFormat="1" applyFont="1" applyFill="1" applyBorder="1" applyAlignment="1">
      <alignment horizontal="right" wrapText="1"/>
    </xf>
    <xf numFmtId="4" fontId="6" fillId="2" borderId="2" xfId="0" applyNumberFormat="1" applyFont="1" applyFill="1" applyBorder="1" applyAlignment="1">
      <alignment horizontal="right" wrapText="1"/>
    </xf>
    <xf numFmtId="0" fontId="6" fillId="2" borderId="2" xfId="0" applyFont="1" applyFill="1" applyBorder="1" applyAlignment="1">
      <alignment vertical="center" wrapText="1"/>
    </xf>
    <xf numFmtId="4" fontId="4" fillId="2" borderId="2" xfId="0" applyNumberFormat="1" applyFont="1" applyFill="1" applyBorder="1" applyAlignment="1">
      <alignment horizontal="right" wrapText="1"/>
    </xf>
    <xf numFmtId="0" fontId="6" fillId="2" borderId="1" xfId="0" applyFont="1" applyFill="1" applyBorder="1" applyAlignment="1">
      <alignment horizontal="left" vertical="center" wrapText="1"/>
    </xf>
    <xf numFmtId="4" fontId="15" fillId="2" borderId="1" xfId="0" applyNumberFormat="1" applyFont="1" applyFill="1" applyBorder="1" applyAlignment="1">
      <alignment horizontal="right" wrapText="1"/>
    </xf>
    <xf numFmtId="0" fontId="8" fillId="0" borderId="0" xfId="0" applyFont="1" applyAlignment="1">
      <alignment horizontal="right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right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12" fillId="0" borderId="1" xfId="0" applyFont="1" applyBorder="1" applyAlignment="1">
      <alignment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top" wrapText="1"/>
    </xf>
    <xf numFmtId="0" fontId="7" fillId="0" borderId="1" xfId="0" applyFont="1" applyBorder="1" applyAlignment="1">
      <alignment horizontal="center" wrapText="1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16" fontId="4" fillId="0" borderId="1" xfId="0" applyNumberFormat="1" applyFont="1" applyBorder="1" applyAlignment="1">
      <alignment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4" fillId="2" borderId="11" xfId="0" applyFont="1" applyFill="1" applyBorder="1" applyAlignment="1">
      <alignment horizontal="center" vertical="top" wrapText="1"/>
    </xf>
    <xf numFmtId="0" fontId="4" fillId="2" borderId="13" xfId="0" applyFont="1" applyFill="1" applyBorder="1" applyAlignment="1">
      <alignment horizontal="center" vertical="top" wrapText="1"/>
    </xf>
    <xf numFmtId="0" fontId="4" fillId="2" borderId="1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4" fontId="4" fillId="0" borderId="2" xfId="0" applyNumberFormat="1" applyFont="1" applyBorder="1" applyAlignment="1">
      <alignment horizontal="right" wrapText="1"/>
    </xf>
    <xf numFmtId="4" fontId="4" fillId="0" borderId="3" xfId="0" applyNumberFormat="1" applyFont="1" applyBorder="1" applyAlignment="1">
      <alignment horizontal="right" wrapText="1"/>
    </xf>
    <xf numFmtId="4" fontId="4" fillId="0" borderId="4" xfId="0" applyNumberFormat="1" applyFont="1" applyBorder="1" applyAlignment="1">
      <alignment horizontal="right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9" fillId="0" borderId="1" xfId="0" applyFont="1" applyBorder="1" applyAlignment="1">
      <alignment horizontal="center" vertical="top" wrapText="1"/>
    </xf>
    <xf numFmtId="0" fontId="4" fillId="0" borderId="3" xfId="0" applyFont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12"/>
  <sheetViews>
    <sheetView tabSelected="1" view="pageLayout" topLeftCell="A124" zoomScale="72" zoomScaleNormal="60" zoomScalePageLayoutView="72" workbookViewId="0">
      <selection activeCell="A128" sqref="A128:A130"/>
    </sheetView>
  </sheetViews>
  <sheetFormatPr defaultRowHeight="15.75"/>
  <cols>
    <col min="1" max="1" width="7.28515625" style="3" customWidth="1"/>
    <col min="2" max="2" width="67" style="4" customWidth="1"/>
    <col min="3" max="3" width="25.140625" style="2" customWidth="1"/>
    <col min="4" max="4" width="36" style="6" customWidth="1"/>
    <col min="5" max="8" width="22.28515625" style="7" customWidth="1"/>
    <col min="9" max="16384" width="9.140625" style="1"/>
  </cols>
  <sheetData>
    <row r="1" spans="1:8" ht="63.75" customHeight="1">
      <c r="E1" s="94" t="s">
        <v>312</v>
      </c>
      <c r="F1" s="94"/>
      <c r="G1" s="94"/>
      <c r="H1" s="94"/>
    </row>
    <row r="2" spans="1:8" ht="16.5">
      <c r="E2" s="69"/>
      <c r="F2" s="68"/>
      <c r="G2" s="68"/>
      <c r="H2" s="68"/>
    </row>
    <row r="3" spans="1:8" ht="16.5">
      <c r="E3" s="69"/>
      <c r="F3" s="68"/>
      <c r="G3" s="68"/>
      <c r="H3" s="68"/>
    </row>
    <row r="4" spans="1:8" ht="55.5" customHeight="1">
      <c r="E4" s="94" t="s">
        <v>301</v>
      </c>
      <c r="F4" s="94"/>
      <c r="G4" s="94"/>
      <c r="H4" s="94"/>
    </row>
    <row r="5" spans="1:8" ht="18.75">
      <c r="A5" s="127" t="s">
        <v>0</v>
      </c>
      <c r="B5" s="127"/>
      <c r="C5" s="127"/>
      <c r="D5" s="127"/>
      <c r="E5" s="127"/>
      <c r="F5" s="127"/>
      <c r="G5" s="127"/>
      <c r="H5" s="127"/>
    </row>
    <row r="6" spans="1:8">
      <c r="A6" s="5"/>
    </row>
    <row r="7" spans="1:8">
      <c r="A7" s="5"/>
    </row>
    <row r="8" spans="1:8" ht="65.25" customHeight="1">
      <c r="A8" s="104" t="s">
        <v>1</v>
      </c>
      <c r="B8" s="126" t="s">
        <v>2</v>
      </c>
      <c r="C8" s="126" t="s">
        <v>3</v>
      </c>
      <c r="D8" s="173" t="s">
        <v>4</v>
      </c>
      <c r="E8" s="174" t="s">
        <v>5</v>
      </c>
      <c r="F8" s="175"/>
      <c r="G8" s="175"/>
      <c r="H8" s="176"/>
    </row>
    <row r="9" spans="1:8" ht="16.5">
      <c r="A9" s="104"/>
      <c r="B9" s="126"/>
      <c r="C9" s="126"/>
      <c r="D9" s="173"/>
      <c r="E9" s="8" t="s">
        <v>6</v>
      </c>
      <c r="F9" s="9" t="s">
        <v>7</v>
      </c>
      <c r="G9" s="10" t="s">
        <v>270</v>
      </c>
      <c r="H9" s="10" t="s">
        <v>288</v>
      </c>
    </row>
    <row r="10" spans="1:8" ht="16.5">
      <c r="A10" s="11">
        <v>1</v>
      </c>
      <c r="B10" s="12">
        <v>2</v>
      </c>
      <c r="C10" s="12">
        <v>3</v>
      </c>
      <c r="D10" s="13">
        <v>4</v>
      </c>
      <c r="E10" s="8">
        <v>5</v>
      </c>
      <c r="F10" s="8">
        <v>6</v>
      </c>
      <c r="G10" s="8">
        <v>7</v>
      </c>
      <c r="H10" s="8">
        <v>8</v>
      </c>
    </row>
    <row r="11" spans="1:8" ht="16.5">
      <c r="A11" s="11" t="s">
        <v>8</v>
      </c>
      <c r="B11" s="124" t="s">
        <v>236</v>
      </c>
      <c r="C11" s="124"/>
      <c r="D11" s="124"/>
      <c r="E11" s="124"/>
      <c r="F11" s="124"/>
      <c r="G11" s="124"/>
      <c r="H11" s="124"/>
    </row>
    <row r="12" spans="1:8" ht="23.25" customHeight="1">
      <c r="A12" s="11" t="s">
        <v>9</v>
      </c>
      <c r="B12" s="126" t="s">
        <v>10</v>
      </c>
      <c r="C12" s="126"/>
      <c r="D12" s="126"/>
      <c r="E12" s="126"/>
      <c r="F12" s="126"/>
      <c r="G12" s="126"/>
      <c r="H12" s="126"/>
    </row>
    <row r="13" spans="1:8" ht="48" customHeight="1">
      <c r="A13" s="104" t="s">
        <v>11</v>
      </c>
      <c r="B13" s="128" t="s">
        <v>246</v>
      </c>
      <c r="C13" s="141" t="s">
        <v>289</v>
      </c>
      <c r="D13" s="178" t="s">
        <v>12</v>
      </c>
      <c r="E13" s="179">
        <f>F13+G13+H13</f>
        <v>39430100</v>
      </c>
      <c r="F13" s="179">
        <v>11629900</v>
      </c>
      <c r="G13" s="179">
        <v>13589200</v>
      </c>
      <c r="H13" s="179">
        <v>14211000</v>
      </c>
    </row>
    <row r="14" spans="1:8" ht="55.5" customHeight="1">
      <c r="A14" s="104"/>
      <c r="B14" s="129"/>
      <c r="C14" s="177"/>
      <c r="D14" s="178"/>
      <c r="E14" s="179"/>
      <c r="F14" s="179"/>
      <c r="G14" s="179"/>
      <c r="H14" s="179"/>
    </row>
    <row r="15" spans="1:8" ht="65.25" customHeight="1">
      <c r="A15" s="104"/>
      <c r="B15" s="130"/>
      <c r="C15" s="142"/>
      <c r="D15" s="178"/>
      <c r="E15" s="179"/>
      <c r="F15" s="179"/>
      <c r="G15" s="179"/>
      <c r="H15" s="179"/>
    </row>
    <row r="16" spans="1:8" ht="65.25" customHeight="1">
      <c r="A16" s="104" t="s">
        <v>13</v>
      </c>
      <c r="B16" s="137" t="s">
        <v>14</v>
      </c>
      <c r="C16" s="138" t="s">
        <v>289</v>
      </c>
      <c r="D16" s="13" t="s">
        <v>12</v>
      </c>
      <c r="E16" s="14">
        <f>F16+G16+H16</f>
        <v>3126665</v>
      </c>
      <c r="F16" s="14">
        <v>886665</v>
      </c>
      <c r="G16" s="14">
        <v>1120000</v>
      </c>
      <c r="H16" s="14">
        <v>1120000</v>
      </c>
    </row>
    <row r="17" spans="1:8" ht="83.25" customHeight="1">
      <c r="A17" s="104"/>
      <c r="B17" s="137"/>
      <c r="C17" s="138"/>
      <c r="D17" s="13" t="s">
        <v>16</v>
      </c>
      <c r="E17" s="14">
        <f>F17+G17+H17</f>
        <v>164563</v>
      </c>
      <c r="F17" s="14">
        <v>46667</v>
      </c>
      <c r="G17" s="14">
        <v>58948</v>
      </c>
      <c r="H17" s="14">
        <v>58948</v>
      </c>
    </row>
    <row r="18" spans="1:8" ht="20.25" customHeight="1">
      <c r="A18" s="104" t="s">
        <v>17</v>
      </c>
      <c r="B18" s="137" t="s">
        <v>18</v>
      </c>
      <c r="C18" s="141" t="s">
        <v>15</v>
      </c>
      <c r="D18" s="13" t="s">
        <v>20</v>
      </c>
      <c r="E18" s="14">
        <f t="shared" ref="E18:E19" si="0">F18+G18+H18</f>
        <v>0</v>
      </c>
      <c r="F18" s="14"/>
      <c r="G18" s="14"/>
      <c r="H18" s="14"/>
    </row>
    <row r="19" spans="1:8" ht="16.5">
      <c r="A19" s="104"/>
      <c r="B19" s="137"/>
      <c r="C19" s="177"/>
      <c r="D19" s="13" t="s">
        <v>12</v>
      </c>
      <c r="E19" s="14">
        <f t="shared" si="0"/>
        <v>0</v>
      </c>
      <c r="F19" s="14"/>
      <c r="G19" s="14"/>
      <c r="H19" s="14">
        <v>0</v>
      </c>
    </row>
    <row r="20" spans="1:8" ht="33">
      <c r="A20" s="104"/>
      <c r="B20" s="137"/>
      <c r="C20" s="142"/>
      <c r="D20" s="13" t="s">
        <v>16</v>
      </c>
      <c r="E20" s="26">
        <v>0</v>
      </c>
      <c r="F20" s="26">
        <v>0</v>
      </c>
      <c r="G20" s="80">
        <v>0</v>
      </c>
      <c r="H20" s="80">
        <v>0</v>
      </c>
    </row>
    <row r="21" spans="1:8" ht="33" customHeight="1">
      <c r="A21" s="104" t="s">
        <v>271</v>
      </c>
      <c r="B21" s="137" t="s">
        <v>272</v>
      </c>
      <c r="C21" s="141" t="s">
        <v>302</v>
      </c>
      <c r="D21" s="13" t="s">
        <v>20</v>
      </c>
      <c r="E21" s="14">
        <f t="shared" ref="E21:E23" si="1">F21+G21+H21</f>
        <v>8659495.5399999991</v>
      </c>
      <c r="F21" s="14">
        <v>8659495.5399999991</v>
      </c>
      <c r="G21" s="14"/>
      <c r="H21" s="14"/>
    </row>
    <row r="22" spans="1:8" ht="41.25" customHeight="1">
      <c r="A22" s="104"/>
      <c r="B22" s="137"/>
      <c r="C22" s="177"/>
      <c r="D22" s="13" t="s">
        <v>12</v>
      </c>
      <c r="E22" s="14">
        <f t="shared" si="1"/>
        <v>267819.46000000002</v>
      </c>
      <c r="F22" s="14">
        <v>267819.46000000002</v>
      </c>
      <c r="G22" s="14"/>
      <c r="H22" s="14">
        <v>0</v>
      </c>
    </row>
    <row r="23" spans="1:8" ht="57.75" customHeight="1">
      <c r="A23" s="104"/>
      <c r="B23" s="137"/>
      <c r="C23" s="142"/>
      <c r="D23" s="13" t="s">
        <v>16</v>
      </c>
      <c r="E23" s="14">
        <f t="shared" si="1"/>
        <v>9797.6200000000008</v>
      </c>
      <c r="F23" s="14">
        <v>9797.6200000000008</v>
      </c>
      <c r="G23" s="14"/>
      <c r="H23" s="14">
        <v>0</v>
      </c>
    </row>
    <row r="24" spans="1:8" ht="16.5">
      <c r="A24" s="143"/>
      <c r="B24" s="115" t="s">
        <v>21</v>
      </c>
      <c r="C24" s="116"/>
      <c r="D24" s="15" t="s">
        <v>20</v>
      </c>
      <c r="E24" s="16">
        <f>F24+G24+H24</f>
        <v>8659495.5399999991</v>
      </c>
      <c r="F24" s="17">
        <f>F18+F21</f>
        <v>8659495.5399999991</v>
      </c>
      <c r="G24" s="17">
        <f t="shared" ref="G24:H24" si="2">G18+G21</f>
        <v>0</v>
      </c>
      <c r="H24" s="17">
        <f t="shared" si="2"/>
        <v>0</v>
      </c>
    </row>
    <row r="25" spans="1:8" ht="16.5">
      <c r="A25" s="143"/>
      <c r="B25" s="117"/>
      <c r="C25" s="118"/>
      <c r="D25" s="15" t="s">
        <v>12</v>
      </c>
      <c r="E25" s="16">
        <f t="shared" ref="E25:E27" si="3">F25+G25+H25</f>
        <v>42824584.460000001</v>
      </c>
      <c r="F25" s="17">
        <f>F13+F16+F19+F22</f>
        <v>12784384.460000001</v>
      </c>
      <c r="G25" s="17">
        <f t="shared" ref="G25:H25" si="4">G13+G16+G19+G22</f>
        <v>14709200</v>
      </c>
      <c r="H25" s="17">
        <f t="shared" si="4"/>
        <v>15331000</v>
      </c>
    </row>
    <row r="26" spans="1:8" ht="49.5">
      <c r="A26" s="143"/>
      <c r="B26" s="117"/>
      <c r="C26" s="118"/>
      <c r="D26" s="15" t="s">
        <v>19</v>
      </c>
      <c r="E26" s="16">
        <f t="shared" si="3"/>
        <v>174360.62</v>
      </c>
      <c r="F26" s="17">
        <v>56464.62</v>
      </c>
      <c r="G26" s="17">
        <f t="shared" ref="G26:H26" si="5">G17+G20+G23</f>
        <v>58948</v>
      </c>
      <c r="H26" s="17">
        <f t="shared" si="5"/>
        <v>58948</v>
      </c>
    </row>
    <row r="27" spans="1:8" ht="23.25" customHeight="1">
      <c r="A27" s="143"/>
      <c r="B27" s="119"/>
      <c r="C27" s="120"/>
      <c r="D27" s="18"/>
      <c r="E27" s="16">
        <f t="shared" si="3"/>
        <v>51658440.620000005</v>
      </c>
      <c r="F27" s="17">
        <f>F24+F25+F26</f>
        <v>21500344.620000001</v>
      </c>
      <c r="G27" s="17">
        <f t="shared" ref="G27:H27" si="6">G24+G25+G26</f>
        <v>14768148</v>
      </c>
      <c r="H27" s="17">
        <f t="shared" si="6"/>
        <v>15389948</v>
      </c>
    </row>
    <row r="28" spans="1:8" ht="16.5">
      <c r="A28" s="11" t="s">
        <v>22</v>
      </c>
      <c r="B28" s="124" t="s">
        <v>237</v>
      </c>
      <c r="C28" s="124"/>
      <c r="D28" s="124"/>
      <c r="E28" s="124"/>
      <c r="F28" s="124"/>
      <c r="G28" s="124"/>
      <c r="H28" s="124"/>
    </row>
    <row r="29" spans="1:8" ht="34.5" customHeight="1">
      <c r="A29" s="11" t="s">
        <v>23</v>
      </c>
      <c r="B29" s="137" t="s">
        <v>287</v>
      </c>
      <c r="C29" s="137"/>
      <c r="D29" s="137"/>
      <c r="E29" s="137"/>
      <c r="F29" s="137"/>
      <c r="G29" s="137"/>
      <c r="H29" s="137"/>
    </row>
    <row r="30" spans="1:8" ht="33">
      <c r="A30" s="11" t="s">
        <v>24</v>
      </c>
      <c r="B30" s="19" t="s">
        <v>284</v>
      </c>
      <c r="C30" s="12" t="s">
        <v>285</v>
      </c>
      <c r="D30" s="13" t="s">
        <v>19</v>
      </c>
      <c r="E30" s="14">
        <f>F30+G30+H30</f>
        <v>0</v>
      </c>
      <c r="F30" s="14">
        <v>0</v>
      </c>
      <c r="G30" s="14">
        <v>0</v>
      </c>
      <c r="H30" s="14">
        <v>0</v>
      </c>
    </row>
    <row r="31" spans="1:8" ht="20.25" customHeight="1">
      <c r="A31" s="104" t="s">
        <v>25</v>
      </c>
      <c r="B31" s="125" t="s">
        <v>26</v>
      </c>
      <c r="C31" s="126" t="s">
        <v>286</v>
      </c>
      <c r="D31" s="13" t="s">
        <v>20</v>
      </c>
      <c r="E31" s="14">
        <f t="shared" ref="E31:E40" si="7">F31+G31+H31</f>
        <v>0</v>
      </c>
      <c r="F31" s="14"/>
      <c r="G31" s="14"/>
      <c r="H31" s="14">
        <v>0</v>
      </c>
    </row>
    <row r="32" spans="1:8" ht="21" customHeight="1">
      <c r="A32" s="104"/>
      <c r="B32" s="125"/>
      <c r="C32" s="126"/>
      <c r="D32" s="13" t="s">
        <v>12</v>
      </c>
      <c r="E32" s="14">
        <f t="shared" si="7"/>
        <v>0</v>
      </c>
      <c r="F32" s="14"/>
      <c r="G32" s="14">
        <v>0</v>
      </c>
      <c r="H32" s="14">
        <v>0</v>
      </c>
    </row>
    <row r="33" spans="1:10" ht="33">
      <c r="A33" s="104"/>
      <c r="B33" s="125"/>
      <c r="C33" s="126"/>
      <c r="D33" s="13" t="s">
        <v>19</v>
      </c>
      <c r="E33" s="14">
        <f t="shared" si="7"/>
        <v>0</v>
      </c>
      <c r="F33" s="14"/>
      <c r="G33" s="14">
        <v>0</v>
      </c>
      <c r="H33" s="14">
        <v>0</v>
      </c>
    </row>
    <row r="34" spans="1:10" ht="25.5" customHeight="1">
      <c r="A34" s="139" t="s">
        <v>27</v>
      </c>
      <c r="B34" s="121" t="s">
        <v>28</v>
      </c>
      <c r="C34" s="162" t="s">
        <v>247</v>
      </c>
      <c r="D34" s="13" t="s">
        <v>20</v>
      </c>
      <c r="E34" s="14">
        <f t="shared" si="7"/>
        <v>0</v>
      </c>
      <c r="F34" s="14">
        <v>0</v>
      </c>
      <c r="G34" s="14"/>
      <c r="H34" s="14">
        <v>0</v>
      </c>
    </row>
    <row r="35" spans="1:10" ht="23.25" customHeight="1">
      <c r="A35" s="181"/>
      <c r="B35" s="122"/>
      <c r="C35" s="163"/>
      <c r="D35" s="13" t="s">
        <v>12</v>
      </c>
      <c r="E35" s="14">
        <f t="shared" si="7"/>
        <v>0</v>
      </c>
      <c r="F35" s="14">
        <v>0</v>
      </c>
      <c r="G35" s="14"/>
      <c r="H35" s="14">
        <v>0</v>
      </c>
      <c r="J35" s="1" t="s">
        <v>300</v>
      </c>
    </row>
    <row r="36" spans="1:10" ht="67.5" customHeight="1">
      <c r="A36" s="140"/>
      <c r="B36" s="123"/>
      <c r="C36" s="164"/>
      <c r="D36" s="13" t="s">
        <v>19</v>
      </c>
      <c r="E36" s="14">
        <f t="shared" si="7"/>
        <v>0</v>
      </c>
      <c r="F36" s="14">
        <v>0</v>
      </c>
      <c r="G36" s="14">
        <v>0</v>
      </c>
      <c r="H36" s="14">
        <v>0</v>
      </c>
    </row>
    <row r="37" spans="1:10" ht="16.5">
      <c r="A37" s="143"/>
      <c r="B37" s="180" t="s">
        <v>31</v>
      </c>
      <c r="C37" s="180"/>
      <c r="D37" s="15" t="s">
        <v>20</v>
      </c>
      <c r="E37" s="17">
        <f t="shared" si="7"/>
        <v>0</v>
      </c>
      <c r="F37" s="17">
        <f>F31+F34</f>
        <v>0</v>
      </c>
      <c r="G37" s="17">
        <f t="shared" ref="G37:H37" si="8">G31+G34</f>
        <v>0</v>
      </c>
      <c r="H37" s="17">
        <f t="shared" si="8"/>
        <v>0</v>
      </c>
    </row>
    <row r="38" spans="1:10" ht="16.5">
      <c r="A38" s="143"/>
      <c r="B38" s="180"/>
      <c r="C38" s="180"/>
      <c r="D38" s="15" t="s">
        <v>12</v>
      </c>
      <c r="E38" s="17">
        <f t="shared" si="7"/>
        <v>0</v>
      </c>
      <c r="F38" s="17">
        <f>F32+F35</f>
        <v>0</v>
      </c>
      <c r="G38" s="17">
        <f t="shared" ref="G38:H38" si="9">G32+G35</f>
        <v>0</v>
      </c>
      <c r="H38" s="17">
        <f t="shared" si="9"/>
        <v>0</v>
      </c>
    </row>
    <row r="39" spans="1:10" ht="49.5">
      <c r="A39" s="143"/>
      <c r="B39" s="180"/>
      <c r="C39" s="180"/>
      <c r="D39" s="15" t="s">
        <v>19</v>
      </c>
      <c r="E39" s="17">
        <f t="shared" si="7"/>
        <v>0</v>
      </c>
      <c r="F39" s="17">
        <f>F30+F33+F36</f>
        <v>0</v>
      </c>
      <c r="G39" s="17">
        <f t="shared" ref="G39:H39" si="10">G30+G33+G36</f>
        <v>0</v>
      </c>
      <c r="H39" s="17">
        <f t="shared" si="10"/>
        <v>0</v>
      </c>
    </row>
    <row r="40" spans="1:10" ht="20.25" customHeight="1">
      <c r="A40" s="143"/>
      <c r="B40" s="180"/>
      <c r="C40" s="180"/>
      <c r="D40" s="18"/>
      <c r="E40" s="17">
        <f t="shared" si="7"/>
        <v>0</v>
      </c>
      <c r="F40" s="17">
        <f>F37+F38+F39</f>
        <v>0</v>
      </c>
      <c r="G40" s="17">
        <f t="shared" ref="G40:H40" si="11">G37+G38+G39</f>
        <v>0</v>
      </c>
      <c r="H40" s="17">
        <f t="shared" si="11"/>
        <v>0</v>
      </c>
    </row>
    <row r="41" spans="1:10" ht="25.5" customHeight="1">
      <c r="A41" s="11" t="s">
        <v>32</v>
      </c>
      <c r="B41" s="124" t="s">
        <v>238</v>
      </c>
      <c r="C41" s="124"/>
      <c r="D41" s="124"/>
      <c r="E41" s="124"/>
      <c r="F41" s="124"/>
      <c r="G41" s="124"/>
      <c r="H41" s="124"/>
    </row>
    <row r="42" spans="1:10" ht="30" customHeight="1">
      <c r="A42" s="11" t="s">
        <v>33</v>
      </c>
      <c r="B42" s="125" t="s">
        <v>239</v>
      </c>
      <c r="C42" s="125"/>
      <c r="D42" s="125"/>
      <c r="E42" s="125"/>
      <c r="F42" s="125"/>
      <c r="G42" s="125"/>
      <c r="H42" s="125"/>
    </row>
    <row r="43" spans="1:10" ht="24" customHeight="1">
      <c r="A43" s="104" t="s">
        <v>34</v>
      </c>
      <c r="B43" s="125" t="s">
        <v>35</v>
      </c>
      <c r="C43" s="126" t="s">
        <v>36</v>
      </c>
      <c r="D43" s="13" t="s">
        <v>12</v>
      </c>
      <c r="E43" s="14">
        <f>F43+G43+H43</f>
        <v>0</v>
      </c>
      <c r="F43" s="14">
        <v>0</v>
      </c>
      <c r="G43" s="14">
        <v>0</v>
      </c>
      <c r="H43" s="14">
        <v>0</v>
      </c>
    </row>
    <row r="44" spans="1:10" ht="33">
      <c r="A44" s="104"/>
      <c r="B44" s="125"/>
      <c r="C44" s="126"/>
      <c r="D44" s="13" t="s">
        <v>19</v>
      </c>
      <c r="E44" s="14">
        <f>F44+G44+H44</f>
        <v>0</v>
      </c>
      <c r="F44" s="14">
        <v>0</v>
      </c>
      <c r="G44" s="14">
        <v>0</v>
      </c>
      <c r="H44" s="14">
        <v>0</v>
      </c>
    </row>
    <row r="45" spans="1:10" ht="22.5" customHeight="1">
      <c r="A45" s="131"/>
      <c r="B45" s="115" t="s">
        <v>21</v>
      </c>
      <c r="C45" s="116"/>
      <c r="D45" s="15" t="s">
        <v>12</v>
      </c>
      <c r="E45" s="17">
        <f>F45+G45+H45</f>
        <v>0</v>
      </c>
      <c r="F45" s="17">
        <f>F43</f>
        <v>0</v>
      </c>
      <c r="G45" s="17">
        <f t="shared" ref="G45:H46" si="12">G43</f>
        <v>0</v>
      </c>
      <c r="H45" s="17">
        <f t="shared" si="12"/>
        <v>0</v>
      </c>
    </row>
    <row r="46" spans="1:10" ht="49.5">
      <c r="A46" s="131"/>
      <c r="B46" s="117"/>
      <c r="C46" s="118"/>
      <c r="D46" s="15" t="s">
        <v>19</v>
      </c>
      <c r="E46" s="17">
        <f t="shared" ref="E46:E47" si="13">F46+G46+H46</f>
        <v>0</v>
      </c>
      <c r="F46" s="17">
        <f>F44</f>
        <v>0</v>
      </c>
      <c r="G46" s="17">
        <f t="shared" si="12"/>
        <v>0</v>
      </c>
      <c r="H46" s="17">
        <f t="shared" si="12"/>
        <v>0</v>
      </c>
    </row>
    <row r="47" spans="1:10" ht="16.5">
      <c r="A47" s="131"/>
      <c r="B47" s="119"/>
      <c r="C47" s="120"/>
      <c r="D47" s="20"/>
      <c r="E47" s="17">
        <f t="shared" si="13"/>
        <v>0</v>
      </c>
      <c r="F47" s="17">
        <f>F45+F46</f>
        <v>0</v>
      </c>
      <c r="G47" s="17">
        <f t="shared" ref="G47:H47" si="14">G45+G46</f>
        <v>0</v>
      </c>
      <c r="H47" s="17">
        <f t="shared" si="14"/>
        <v>0</v>
      </c>
    </row>
    <row r="48" spans="1:10" ht="25.5" customHeight="1">
      <c r="A48" s="11" t="s">
        <v>276</v>
      </c>
      <c r="B48" s="124" t="s">
        <v>273</v>
      </c>
      <c r="C48" s="124"/>
      <c r="D48" s="124"/>
      <c r="E48" s="124"/>
      <c r="F48" s="124"/>
      <c r="G48" s="124"/>
      <c r="H48" s="124"/>
    </row>
    <row r="49" spans="1:8" ht="30" customHeight="1">
      <c r="A49" s="21" t="s">
        <v>277</v>
      </c>
      <c r="B49" s="125" t="s">
        <v>274</v>
      </c>
      <c r="C49" s="125"/>
      <c r="D49" s="125"/>
      <c r="E49" s="125"/>
      <c r="F49" s="125"/>
      <c r="G49" s="125"/>
      <c r="H49" s="125"/>
    </row>
    <row r="50" spans="1:8" ht="30" customHeight="1">
      <c r="A50" s="165" t="s">
        <v>278</v>
      </c>
      <c r="B50" s="121" t="s">
        <v>275</v>
      </c>
      <c r="C50" s="162" t="s">
        <v>54</v>
      </c>
      <c r="D50" s="19" t="s">
        <v>20</v>
      </c>
      <c r="E50" s="14">
        <f>F50+G50+H50</f>
        <v>11865407.630000001</v>
      </c>
      <c r="F50" s="22">
        <v>3895295.93</v>
      </c>
      <c r="G50" s="22">
        <v>3895295.93</v>
      </c>
      <c r="H50" s="22">
        <v>4074815.77</v>
      </c>
    </row>
    <row r="51" spans="1:8" ht="24" customHeight="1">
      <c r="A51" s="166"/>
      <c r="B51" s="122"/>
      <c r="C51" s="163"/>
      <c r="D51" s="13" t="s">
        <v>12</v>
      </c>
      <c r="E51" s="14">
        <f>F51+G51+H51</f>
        <v>366971.37</v>
      </c>
      <c r="F51" s="14">
        <v>120473.07</v>
      </c>
      <c r="G51" s="14">
        <v>120473.07</v>
      </c>
      <c r="H51" s="14">
        <v>126025.23</v>
      </c>
    </row>
    <row r="52" spans="1:8" ht="33">
      <c r="A52" s="167"/>
      <c r="B52" s="123"/>
      <c r="C52" s="164"/>
      <c r="D52" s="13" t="s">
        <v>19</v>
      </c>
      <c r="E52" s="14">
        <f>F52+G52+H52</f>
        <v>0</v>
      </c>
      <c r="F52" s="14">
        <v>0</v>
      </c>
      <c r="G52" s="14">
        <v>0</v>
      </c>
      <c r="H52" s="14">
        <v>0</v>
      </c>
    </row>
    <row r="53" spans="1:8" ht="28.5" customHeight="1">
      <c r="A53" s="155"/>
      <c r="B53" s="115" t="s">
        <v>21</v>
      </c>
      <c r="C53" s="116"/>
      <c r="D53" s="15" t="s">
        <v>20</v>
      </c>
      <c r="E53" s="17">
        <f>F53+G53+H53</f>
        <v>11865407.630000001</v>
      </c>
      <c r="F53" s="17">
        <f>F50</f>
        <v>3895295.93</v>
      </c>
      <c r="G53" s="17">
        <f t="shared" ref="G53:H53" si="15">G50</f>
        <v>3895295.93</v>
      </c>
      <c r="H53" s="17">
        <f t="shared" si="15"/>
        <v>4074815.77</v>
      </c>
    </row>
    <row r="54" spans="1:8" ht="22.5" customHeight="1">
      <c r="A54" s="156"/>
      <c r="B54" s="117"/>
      <c r="C54" s="118"/>
      <c r="D54" s="15" t="s">
        <v>12</v>
      </c>
      <c r="E54" s="17">
        <f>F54+G54+H54</f>
        <v>366971.37</v>
      </c>
      <c r="F54" s="17">
        <f t="shared" ref="F54:H54" si="16">F51</f>
        <v>120473.07</v>
      </c>
      <c r="G54" s="17">
        <f t="shared" si="16"/>
        <v>120473.07</v>
      </c>
      <c r="H54" s="17">
        <f t="shared" si="16"/>
        <v>126025.23</v>
      </c>
    </row>
    <row r="55" spans="1:8" ht="49.5">
      <c r="A55" s="156"/>
      <c r="B55" s="117"/>
      <c r="C55" s="118"/>
      <c r="D55" s="15" t="s">
        <v>19</v>
      </c>
      <c r="E55" s="17">
        <f t="shared" ref="E55" si="17">F55+G55+H55</f>
        <v>0</v>
      </c>
      <c r="F55" s="17">
        <f t="shared" ref="F55:H55" si="18">F52</f>
        <v>0</v>
      </c>
      <c r="G55" s="17">
        <f t="shared" si="18"/>
        <v>0</v>
      </c>
      <c r="H55" s="17">
        <f t="shared" si="18"/>
        <v>0</v>
      </c>
    </row>
    <row r="56" spans="1:8" ht="16.5">
      <c r="A56" s="157"/>
      <c r="B56" s="119"/>
      <c r="C56" s="120"/>
      <c r="D56" s="15"/>
      <c r="E56" s="17">
        <v>12232379</v>
      </c>
      <c r="F56" s="17">
        <v>4015769</v>
      </c>
      <c r="G56" s="17">
        <v>4015769</v>
      </c>
      <c r="H56" s="17">
        <v>4200841</v>
      </c>
    </row>
    <row r="57" spans="1:8" ht="16.5">
      <c r="A57" s="23" t="s">
        <v>296</v>
      </c>
      <c r="B57" s="158" t="s">
        <v>290</v>
      </c>
      <c r="C57" s="158"/>
      <c r="D57" s="158"/>
      <c r="E57" s="158"/>
      <c r="F57" s="158"/>
      <c r="G57" s="158"/>
      <c r="H57" s="158"/>
    </row>
    <row r="58" spans="1:8" ht="51" customHeight="1">
      <c r="A58" s="24" t="s">
        <v>297</v>
      </c>
      <c r="B58" s="159" t="s">
        <v>291</v>
      </c>
      <c r="C58" s="160"/>
      <c r="D58" s="160"/>
      <c r="E58" s="160"/>
      <c r="F58" s="160"/>
      <c r="G58" s="160"/>
      <c r="H58" s="161"/>
    </row>
    <row r="59" spans="1:8" ht="78.75" customHeight="1">
      <c r="A59" s="95" t="s">
        <v>298</v>
      </c>
      <c r="B59" s="98" t="s">
        <v>299</v>
      </c>
      <c r="C59" s="101" t="s">
        <v>180</v>
      </c>
      <c r="D59" s="25" t="s">
        <v>20</v>
      </c>
      <c r="E59" s="26">
        <v>18817988.84</v>
      </c>
      <c r="F59" s="27">
        <v>18817988.84</v>
      </c>
      <c r="G59" s="27"/>
      <c r="H59" s="27"/>
    </row>
    <row r="60" spans="1:8" ht="72.75" customHeight="1">
      <c r="A60" s="96"/>
      <c r="B60" s="99"/>
      <c r="C60" s="102"/>
      <c r="D60" s="28" t="s">
        <v>12</v>
      </c>
      <c r="E60" s="26">
        <f>F60+G60+H60</f>
        <v>582011.16</v>
      </c>
      <c r="F60" s="26">
        <v>582011.16</v>
      </c>
      <c r="G60" s="26"/>
      <c r="H60" s="26"/>
    </row>
    <row r="61" spans="1:8" ht="56.25" customHeight="1">
      <c r="A61" s="97"/>
      <c r="B61" s="100"/>
      <c r="C61" s="103"/>
      <c r="D61" s="28" t="s">
        <v>19</v>
      </c>
      <c r="E61" s="26">
        <f>F61+G61+H61</f>
        <v>600000</v>
      </c>
      <c r="F61" s="26">
        <v>600000</v>
      </c>
      <c r="G61" s="26">
        <v>0</v>
      </c>
      <c r="H61" s="26">
        <v>0</v>
      </c>
    </row>
    <row r="62" spans="1:8" ht="16.5">
      <c r="A62" s="155"/>
      <c r="B62" s="115" t="s">
        <v>21</v>
      </c>
      <c r="C62" s="116"/>
      <c r="D62" s="15" t="s">
        <v>20</v>
      </c>
      <c r="E62" s="17">
        <f>F62+G62+H62</f>
        <v>18817988.84</v>
      </c>
      <c r="F62" s="17">
        <f>F59</f>
        <v>18817988.84</v>
      </c>
      <c r="G62" s="17">
        <f t="shared" ref="G62:H62" si="19">G59</f>
        <v>0</v>
      </c>
      <c r="H62" s="17">
        <f t="shared" si="19"/>
        <v>0</v>
      </c>
    </row>
    <row r="63" spans="1:8" ht="16.5">
      <c r="A63" s="156"/>
      <c r="B63" s="117"/>
      <c r="C63" s="118"/>
      <c r="D63" s="15" t="s">
        <v>12</v>
      </c>
      <c r="E63" s="17">
        <f>F63+G63+H63</f>
        <v>582011.16</v>
      </c>
      <c r="F63" s="17">
        <f t="shared" ref="F63:H63" si="20">F60</f>
        <v>582011.16</v>
      </c>
      <c r="G63" s="17">
        <f t="shared" si="20"/>
        <v>0</v>
      </c>
      <c r="H63" s="17">
        <f t="shared" si="20"/>
        <v>0</v>
      </c>
    </row>
    <row r="64" spans="1:8" ht="49.5">
      <c r="A64" s="156"/>
      <c r="B64" s="117"/>
      <c r="C64" s="118"/>
      <c r="D64" s="15" t="s">
        <v>19</v>
      </c>
      <c r="E64" s="17">
        <f t="shared" ref="E64" si="21">F64+G64+H64</f>
        <v>600000</v>
      </c>
      <c r="F64" s="17">
        <f t="shared" ref="F64:H64" si="22">F61</f>
        <v>600000</v>
      </c>
      <c r="G64" s="17">
        <f t="shared" si="22"/>
        <v>0</v>
      </c>
      <c r="H64" s="17">
        <f t="shared" si="22"/>
        <v>0</v>
      </c>
    </row>
    <row r="65" spans="1:8" ht="16.5">
      <c r="A65" s="157"/>
      <c r="B65" s="119"/>
      <c r="C65" s="120"/>
      <c r="D65" s="15"/>
      <c r="E65" s="17">
        <v>20000000</v>
      </c>
      <c r="F65" s="17">
        <v>20000000</v>
      </c>
      <c r="G65" s="17">
        <f t="shared" ref="G65:H65" si="23">G63+G64</f>
        <v>0</v>
      </c>
      <c r="H65" s="17">
        <f t="shared" si="23"/>
        <v>0</v>
      </c>
    </row>
    <row r="66" spans="1:8" ht="27.75" customHeight="1">
      <c r="A66" s="11" t="s">
        <v>37</v>
      </c>
      <c r="B66" s="124" t="s">
        <v>240</v>
      </c>
      <c r="C66" s="124"/>
      <c r="D66" s="124"/>
      <c r="E66" s="124"/>
      <c r="F66" s="124"/>
      <c r="G66" s="124"/>
      <c r="H66" s="124"/>
    </row>
    <row r="67" spans="1:8" ht="32.25" customHeight="1">
      <c r="A67" s="154" t="s">
        <v>248</v>
      </c>
      <c r="B67" s="121" t="s">
        <v>249</v>
      </c>
      <c r="C67" s="111" t="s">
        <v>250</v>
      </c>
      <c r="D67" s="28" t="s">
        <v>12</v>
      </c>
      <c r="E67" s="87">
        <v>355365400</v>
      </c>
      <c r="F67" s="87">
        <v>110463600</v>
      </c>
      <c r="G67" s="29">
        <v>119151000</v>
      </c>
      <c r="H67" s="29">
        <v>125750800</v>
      </c>
    </row>
    <row r="68" spans="1:8" ht="43.5" customHeight="1">
      <c r="A68" s="154"/>
      <c r="B68" s="122"/>
      <c r="C68" s="112"/>
      <c r="D68" s="28" t="s">
        <v>19</v>
      </c>
      <c r="E68" s="87">
        <f t="shared" ref="E68:E75" si="24">F68+G68+H68</f>
        <v>325716202</v>
      </c>
      <c r="F68" s="87">
        <v>145692602</v>
      </c>
      <c r="G68" s="29">
        <v>88100800</v>
      </c>
      <c r="H68" s="29">
        <v>91922800</v>
      </c>
    </row>
    <row r="69" spans="1:8" ht="36" customHeight="1">
      <c r="A69" s="154"/>
      <c r="B69" s="123"/>
      <c r="C69" s="113"/>
      <c r="D69" s="13" t="s">
        <v>39</v>
      </c>
      <c r="E69" s="29">
        <f t="shared" si="24"/>
        <v>125787000</v>
      </c>
      <c r="F69" s="29">
        <v>41929000</v>
      </c>
      <c r="G69" s="29">
        <v>41929000</v>
      </c>
      <c r="H69" s="29">
        <v>41929000</v>
      </c>
    </row>
    <row r="70" spans="1:8" ht="46.5" customHeight="1">
      <c r="A70" s="11" t="s">
        <v>40</v>
      </c>
      <c r="B70" s="30" t="s">
        <v>41</v>
      </c>
      <c r="C70" s="31" t="s">
        <v>42</v>
      </c>
      <c r="D70" s="13" t="s">
        <v>19</v>
      </c>
      <c r="E70" s="87">
        <v>1935500.5</v>
      </c>
      <c r="F70" s="87">
        <v>1935500.5</v>
      </c>
      <c r="G70" s="29">
        <v>0</v>
      </c>
      <c r="H70" s="29">
        <v>0</v>
      </c>
    </row>
    <row r="71" spans="1:8" ht="93.75" customHeight="1">
      <c r="A71" s="21" t="s">
        <v>251</v>
      </c>
      <c r="B71" s="30" t="s">
        <v>43</v>
      </c>
      <c r="C71" s="32" t="s">
        <v>44</v>
      </c>
      <c r="D71" s="13" t="s">
        <v>12</v>
      </c>
      <c r="E71" s="87">
        <v>0</v>
      </c>
      <c r="F71" s="87">
        <v>0</v>
      </c>
      <c r="G71" s="29">
        <v>0</v>
      </c>
      <c r="H71" s="29">
        <v>0</v>
      </c>
    </row>
    <row r="72" spans="1:8" ht="93.75" customHeight="1">
      <c r="A72" s="111" t="s">
        <v>45</v>
      </c>
      <c r="B72" s="162" t="s">
        <v>46</v>
      </c>
      <c r="C72" s="171" t="s">
        <v>47</v>
      </c>
      <c r="D72" s="83" t="s">
        <v>12</v>
      </c>
      <c r="E72" s="87">
        <v>5792880.7199999997</v>
      </c>
      <c r="F72" s="87">
        <v>5792880.7199999997</v>
      </c>
      <c r="G72" s="84"/>
      <c r="H72" s="84"/>
    </row>
    <row r="73" spans="1:8" ht="175.5" customHeight="1">
      <c r="A73" s="113"/>
      <c r="B73" s="164"/>
      <c r="C73" s="172"/>
      <c r="D73" s="79" t="s">
        <v>19</v>
      </c>
      <c r="E73" s="87">
        <f t="shared" si="24"/>
        <v>6041371.9400000004</v>
      </c>
      <c r="F73" s="87">
        <v>6041371.9400000004</v>
      </c>
      <c r="G73" s="29">
        <v>0</v>
      </c>
      <c r="H73" s="29">
        <v>0</v>
      </c>
    </row>
    <row r="74" spans="1:8" ht="49.5">
      <c r="A74" s="11" t="s">
        <v>48</v>
      </c>
      <c r="B74" s="30" t="s">
        <v>49</v>
      </c>
      <c r="C74" s="31" t="s">
        <v>44</v>
      </c>
      <c r="D74" s="13"/>
      <c r="E74" s="29">
        <f t="shared" si="24"/>
        <v>0</v>
      </c>
      <c r="F74" s="29">
        <v>0</v>
      </c>
      <c r="G74" s="29">
        <v>0</v>
      </c>
      <c r="H74" s="29">
        <v>0</v>
      </c>
    </row>
    <row r="75" spans="1:8" ht="66">
      <c r="A75" s="11" t="s">
        <v>50</v>
      </c>
      <c r="B75" s="82" t="s">
        <v>307</v>
      </c>
      <c r="C75" s="31" t="s">
        <v>47</v>
      </c>
      <c r="D75" s="13" t="s">
        <v>19</v>
      </c>
      <c r="E75" s="29">
        <f t="shared" si="24"/>
        <v>167499.5</v>
      </c>
      <c r="F75" s="29">
        <v>167499.5</v>
      </c>
      <c r="G75" s="29">
        <v>0</v>
      </c>
      <c r="H75" s="29">
        <v>0</v>
      </c>
    </row>
    <row r="76" spans="1:8" ht="49.5">
      <c r="A76" s="81" t="s">
        <v>308</v>
      </c>
      <c r="B76" s="82" t="s">
        <v>309</v>
      </c>
      <c r="C76" s="31" t="s">
        <v>44</v>
      </c>
      <c r="D76" s="83" t="s">
        <v>19</v>
      </c>
      <c r="E76" s="84">
        <v>36000</v>
      </c>
      <c r="F76" s="84">
        <v>36000</v>
      </c>
      <c r="G76" s="84"/>
      <c r="H76" s="84"/>
    </row>
    <row r="77" spans="1:8" ht="23.25" customHeight="1">
      <c r="A77" s="114"/>
      <c r="B77" s="115" t="s">
        <v>51</v>
      </c>
      <c r="C77" s="116"/>
      <c r="D77" s="15" t="s">
        <v>12</v>
      </c>
      <c r="E77" s="33">
        <f>F77+G77+H77</f>
        <v>361158280.72000003</v>
      </c>
      <c r="F77" s="33">
        <v>116256480.72</v>
      </c>
      <c r="G77" s="33">
        <f t="shared" ref="G77:H77" si="25">G67+G71</f>
        <v>119151000</v>
      </c>
      <c r="H77" s="33">
        <f t="shared" si="25"/>
        <v>125750800</v>
      </c>
    </row>
    <row r="78" spans="1:8" ht="49.5">
      <c r="A78" s="114"/>
      <c r="B78" s="117"/>
      <c r="C78" s="118"/>
      <c r="D78" s="15" t="s">
        <v>19</v>
      </c>
      <c r="E78" s="33">
        <f t="shared" ref="E78:E80" si="26">F78+G78+H78</f>
        <v>333896573.94</v>
      </c>
      <c r="F78" s="33">
        <v>153872973.94</v>
      </c>
      <c r="G78" s="33">
        <f t="shared" ref="G78:H78" si="27">G68+G70+G73+G74+G75</f>
        <v>88100800</v>
      </c>
      <c r="H78" s="33">
        <f t="shared" si="27"/>
        <v>91922800</v>
      </c>
    </row>
    <row r="79" spans="1:8" ht="16.5">
      <c r="A79" s="114"/>
      <c r="B79" s="117"/>
      <c r="C79" s="118"/>
      <c r="D79" s="15" t="s">
        <v>39</v>
      </c>
      <c r="E79" s="33">
        <f t="shared" si="26"/>
        <v>125787000</v>
      </c>
      <c r="F79" s="33">
        <f>F69</f>
        <v>41929000</v>
      </c>
      <c r="G79" s="33">
        <f t="shared" ref="G79:H79" si="28">G69</f>
        <v>41929000</v>
      </c>
      <c r="H79" s="33">
        <f t="shared" si="28"/>
        <v>41929000</v>
      </c>
    </row>
    <row r="80" spans="1:8" ht="21.75" customHeight="1">
      <c r="A80" s="114"/>
      <c r="B80" s="119"/>
      <c r="C80" s="120"/>
      <c r="D80" s="18"/>
      <c r="E80" s="33">
        <f t="shared" si="26"/>
        <v>820841854.65999997</v>
      </c>
      <c r="F80" s="33">
        <f>F77+F78+F79</f>
        <v>312058454.65999997</v>
      </c>
      <c r="G80" s="33">
        <f t="shared" ref="G80:H80" si="29">G77+G78+G79</f>
        <v>249180800</v>
      </c>
      <c r="H80" s="33">
        <f t="shared" si="29"/>
        <v>259602600</v>
      </c>
    </row>
    <row r="81" spans="1:8" ht="31.5" customHeight="1">
      <c r="A81" s="11" t="s">
        <v>52</v>
      </c>
      <c r="B81" s="124" t="s">
        <v>241</v>
      </c>
      <c r="C81" s="124"/>
      <c r="D81" s="124"/>
      <c r="E81" s="124"/>
      <c r="F81" s="124"/>
      <c r="G81" s="124"/>
      <c r="H81" s="124"/>
    </row>
    <row r="82" spans="1:8" ht="13.5" customHeight="1">
      <c r="A82" s="104" t="s">
        <v>53</v>
      </c>
      <c r="B82" s="121" t="s">
        <v>252</v>
      </c>
      <c r="C82" s="111" t="s">
        <v>54</v>
      </c>
      <c r="D82" s="165" t="s">
        <v>12</v>
      </c>
      <c r="E82" s="105">
        <f>F82+G82+H82</f>
        <v>1084214000</v>
      </c>
      <c r="F82" s="105">
        <v>364287700</v>
      </c>
      <c r="G82" s="105">
        <v>353110600</v>
      </c>
      <c r="H82" s="105">
        <v>366815700</v>
      </c>
    </row>
    <row r="83" spans="1:8" ht="15.75" customHeight="1">
      <c r="A83" s="104"/>
      <c r="B83" s="122"/>
      <c r="C83" s="112"/>
      <c r="D83" s="166"/>
      <c r="E83" s="105"/>
      <c r="F83" s="105"/>
      <c r="G83" s="105"/>
      <c r="H83" s="105"/>
    </row>
    <row r="84" spans="1:8" ht="11.25" customHeight="1">
      <c r="A84" s="104"/>
      <c r="B84" s="122"/>
      <c r="C84" s="112"/>
      <c r="D84" s="167"/>
      <c r="E84" s="105"/>
      <c r="F84" s="105"/>
      <c r="G84" s="105"/>
      <c r="H84" s="105"/>
    </row>
    <row r="85" spans="1:8" ht="15" customHeight="1">
      <c r="A85" s="104"/>
      <c r="B85" s="122"/>
      <c r="C85" s="112"/>
      <c r="D85" s="106" t="s">
        <v>19</v>
      </c>
      <c r="E85" s="107">
        <f>F85+G85+H85</f>
        <v>79298924.680000007</v>
      </c>
      <c r="F85" s="107">
        <v>71120524.680000007</v>
      </c>
      <c r="G85" s="105">
        <v>4089200</v>
      </c>
      <c r="H85" s="168">
        <v>4089200</v>
      </c>
    </row>
    <row r="86" spans="1:8">
      <c r="A86" s="104"/>
      <c r="B86" s="122"/>
      <c r="C86" s="112"/>
      <c r="D86" s="106"/>
      <c r="E86" s="107"/>
      <c r="F86" s="107"/>
      <c r="G86" s="105"/>
      <c r="H86" s="169"/>
    </row>
    <row r="87" spans="1:8" ht="35.25" customHeight="1">
      <c r="A87" s="104"/>
      <c r="B87" s="123"/>
      <c r="C87" s="113"/>
      <c r="D87" s="106"/>
      <c r="E87" s="107"/>
      <c r="F87" s="107"/>
      <c r="G87" s="105"/>
      <c r="H87" s="170"/>
    </row>
    <row r="88" spans="1:8" ht="42.75" customHeight="1">
      <c r="A88" s="11" t="s">
        <v>55</v>
      </c>
      <c r="B88" s="30" t="s">
        <v>56</v>
      </c>
      <c r="C88" s="32" t="s">
        <v>38</v>
      </c>
      <c r="D88" s="28" t="s">
        <v>19</v>
      </c>
      <c r="E88" s="26">
        <v>6816630.8899999997</v>
      </c>
      <c r="F88" s="26" t="s">
        <v>310</v>
      </c>
      <c r="G88" s="14">
        <v>0</v>
      </c>
      <c r="H88" s="14">
        <v>0</v>
      </c>
    </row>
    <row r="89" spans="1:8" ht="51" customHeight="1">
      <c r="A89" s="11" t="s">
        <v>57</v>
      </c>
      <c r="B89" s="30" t="s">
        <v>58</v>
      </c>
      <c r="C89" s="31" t="s">
        <v>38</v>
      </c>
      <c r="D89" s="13" t="s">
        <v>19</v>
      </c>
      <c r="E89" s="14">
        <f>F89+G89+H89</f>
        <v>513202.38</v>
      </c>
      <c r="F89" s="14">
        <v>513202.38</v>
      </c>
      <c r="G89" s="14">
        <v>0</v>
      </c>
      <c r="H89" s="14">
        <v>0</v>
      </c>
    </row>
    <row r="90" spans="1:8" ht="33" customHeight="1">
      <c r="A90" s="104" t="s">
        <v>59</v>
      </c>
      <c r="B90" s="108" t="s">
        <v>235</v>
      </c>
      <c r="C90" s="111" t="s">
        <v>38</v>
      </c>
      <c r="D90" s="13" t="s">
        <v>20</v>
      </c>
      <c r="E90" s="14">
        <v>61143810.549999997</v>
      </c>
      <c r="F90" s="14">
        <v>21467012.289999999</v>
      </c>
      <c r="G90" s="14">
        <v>20232424.109999999</v>
      </c>
      <c r="H90" s="86" t="s">
        <v>311</v>
      </c>
    </row>
    <row r="91" spans="1:8" ht="33" customHeight="1">
      <c r="A91" s="104"/>
      <c r="B91" s="109"/>
      <c r="C91" s="112"/>
      <c r="D91" s="13" t="s">
        <v>12</v>
      </c>
      <c r="E91" s="14">
        <f t="shared" ref="E91:E140" si="30">F91+G91+H91</f>
        <v>12671940.449999999</v>
      </c>
      <c r="F91" s="14">
        <v>4448990.71</v>
      </c>
      <c r="G91" s="14">
        <v>4193135.89</v>
      </c>
      <c r="H91" s="14">
        <v>4029813.85</v>
      </c>
    </row>
    <row r="92" spans="1:8" ht="33">
      <c r="A92" s="104"/>
      <c r="B92" s="110"/>
      <c r="C92" s="113"/>
      <c r="D92" s="13" t="s">
        <v>19</v>
      </c>
      <c r="E92" s="14">
        <f t="shared" si="30"/>
        <v>745615</v>
      </c>
      <c r="F92" s="14">
        <v>261778</v>
      </c>
      <c r="G92" s="14">
        <v>246723</v>
      </c>
      <c r="H92" s="14">
        <v>237114</v>
      </c>
    </row>
    <row r="93" spans="1:8" ht="33">
      <c r="A93" s="11" t="s">
        <v>60</v>
      </c>
      <c r="B93" s="30" t="s">
        <v>61</v>
      </c>
      <c r="C93" s="32" t="s">
        <v>38</v>
      </c>
      <c r="D93" s="13" t="s">
        <v>19</v>
      </c>
      <c r="E93" s="14">
        <f t="shared" si="30"/>
        <v>683199.93</v>
      </c>
      <c r="F93" s="14">
        <v>683199.93</v>
      </c>
      <c r="G93" s="14">
        <v>0</v>
      </c>
      <c r="H93" s="14">
        <v>0</v>
      </c>
    </row>
    <row r="94" spans="1:8" ht="63.75" customHeight="1">
      <c r="A94" s="11" t="s">
        <v>62</v>
      </c>
      <c r="B94" s="30" t="s">
        <v>63</v>
      </c>
      <c r="C94" s="32" t="s">
        <v>44</v>
      </c>
      <c r="D94" s="13" t="s">
        <v>19</v>
      </c>
      <c r="E94" s="14">
        <f t="shared" si="30"/>
        <v>743886</v>
      </c>
      <c r="F94" s="14">
        <v>743886</v>
      </c>
      <c r="G94" s="14">
        <v>0</v>
      </c>
      <c r="H94" s="14">
        <v>0</v>
      </c>
    </row>
    <row r="95" spans="1:8" ht="39" customHeight="1">
      <c r="A95" s="34" t="s">
        <v>64</v>
      </c>
      <c r="B95" s="35" t="s">
        <v>65</v>
      </c>
      <c r="C95" s="31" t="s">
        <v>38</v>
      </c>
      <c r="D95" s="36"/>
      <c r="E95" s="14">
        <f t="shared" si="30"/>
        <v>0</v>
      </c>
      <c r="F95" s="14">
        <v>0</v>
      </c>
      <c r="G95" s="14">
        <v>0</v>
      </c>
      <c r="H95" s="14">
        <v>0</v>
      </c>
    </row>
    <row r="96" spans="1:8" ht="97.5" customHeight="1">
      <c r="A96" s="11" t="s">
        <v>66</v>
      </c>
      <c r="B96" s="30" t="s">
        <v>67</v>
      </c>
      <c r="C96" s="32" t="s">
        <v>68</v>
      </c>
      <c r="D96" s="13"/>
      <c r="E96" s="14">
        <f t="shared" si="30"/>
        <v>0</v>
      </c>
      <c r="F96" s="14">
        <v>0</v>
      </c>
      <c r="G96" s="14">
        <v>0</v>
      </c>
      <c r="H96" s="14">
        <v>0</v>
      </c>
    </row>
    <row r="97" spans="1:8" ht="79.5" customHeight="1">
      <c r="A97" s="11" t="s">
        <v>69</v>
      </c>
      <c r="B97" s="30" t="s">
        <v>70</v>
      </c>
      <c r="C97" s="31" t="s">
        <v>44</v>
      </c>
      <c r="D97" s="13" t="s">
        <v>12</v>
      </c>
      <c r="E97" s="14">
        <f t="shared" si="30"/>
        <v>6583500</v>
      </c>
      <c r="F97" s="14">
        <v>2194500</v>
      </c>
      <c r="G97" s="14">
        <v>2194500</v>
      </c>
      <c r="H97" s="14">
        <v>2194500</v>
      </c>
    </row>
    <row r="98" spans="1:8" ht="40.5" customHeight="1">
      <c r="A98" s="11" t="s">
        <v>71</v>
      </c>
      <c r="B98" s="19" t="s">
        <v>72</v>
      </c>
      <c r="C98" s="31" t="s">
        <v>54</v>
      </c>
      <c r="D98" s="13"/>
      <c r="E98" s="14">
        <f t="shared" si="30"/>
        <v>0</v>
      </c>
      <c r="F98" s="14">
        <v>0</v>
      </c>
      <c r="G98" s="14">
        <v>0</v>
      </c>
      <c r="H98" s="14">
        <v>0</v>
      </c>
    </row>
    <row r="99" spans="1:8" ht="132" customHeight="1">
      <c r="A99" s="34" t="s">
        <v>73</v>
      </c>
      <c r="B99" s="35" t="s">
        <v>74</v>
      </c>
      <c r="C99" s="37" t="s">
        <v>75</v>
      </c>
      <c r="D99" s="36" t="s">
        <v>19</v>
      </c>
      <c r="E99" s="14">
        <f t="shared" si="30"/>
        <v>0</v>
      </c>
      <c r="F99" s="38">
        <v>0</v>
      </c>
      <c r="G99" s="38">
        <v>0</v>
      </c>
      <c r="H99" s="38">
        <v>0</v>
      </c>
    </row>
    <row r="100" spans="1:8" ht="70.5" customHeight="1">
      <c r="A100" s="111" t="s">
        <v>76</v>
      </c>
      <c r="B100" s="121" t="s">
        <v>77</v>
      </c>
      <c r="C100" s="111" t="s">
        <v>54</v>
      </c>
      <c r="D100" s="13" t="s">
        <v>12</v>
      </c>
      <c r="E100" s="14">
        <f t="shared" si="30"/>
        <v>10034389.279999999</v>
      </c>
      <c r="F100" s="14">
        <v>10034389.279999999</v>
      </c>
      <c r="G100" s="14">
        <v>0</v>
      </c>
      <c r="H100" s="14">
        <v>0</v>
      </c>
    </row>
    <row r="101" spans="1:8" ht="132.75" customHeight="1">
      <c r="A101" s="113"/>
      <c r="B101" s="123"/>
      <c r="C101" s="113"/>
      <c r="D101" s="85" t="s">
        <v>19</v>
      </c>
      <c r="E101" s="88">
        <f t="shared" si="30"/>
        <v>6034138.5099999998</v>
      </c>
      <c r="F101" s="89">
        <v>6034138.5099999998</v>
      </c>
      <c r="G101" s="38"/>
      <c r="H101" s="38"/>
    </row>
    <row r="102" spans="1:8" ht="156" customHeight="1">
      <c r="A102" s="34" t="s">
        <v>78</v>
      </c>
      <c r="B102" s="35" t="s">
        <v>79</v>
      </c>
      <c r="C102" s="37" t="s">
        <v>289</v>
      </c>
      <c r="D102" s="85" t="s">
        <v>19</v>
      </c>
      <c r="E102" s="88">
        <f t="shared" si="30"/>
        <v>2606550.35</v>
      </c>
      <c r="F102" s="89">
        <v>2606550.35</v>
      </c>
      <c r="G102" s="38">
        <v>0</v>
      </c>
      <c r="H102" s="38">
        <v>0</v>
      </c>
    </row>
    <row r="103" spans="1:8" ht="105.75" customHeight="1">
      <c r="A103" s="34" t="s">
        <v>80</v>
      </c>
      <c r="B103" s="39" t="s">
        <v>253</v>
      </c>
      <c r="C103" s="37" t="s">
        <v>44</v>
      </c>
      <c r="D103" s="36" t="s">
        <v>19</v>
      </c>
      <c r="E103" s="14">
        <f t="shared" si="30"/>
        <v>0</v>
      </c>
      <c r="F103" s="38">
        <v>0</v>
      </c>
      <c r="G103" s="38">
        <v>0</v>
      </c>
      <c r="H103" s="38">
        <v>0</v>
      </c>
    </row>
    <row r="104" spans="1:8" ht="80.25" customHeight="1">
      <c r="A104" s="34" t="s">
        <v>81</v>
      </c>
      <c r="B104" s="35" t="s">
        <v>82</v>
      </c>
      <c r="C104" s="37" t="s">
        <v>44</v>
      </c>
      <c r="D104" s="36" t="s">
        <v>19</v>
      </c>
      <c r="E104" s="14">
        <f t="shared" si="30"/>
        <v>235000</v>
      </c>
      <c r="F104" s="38">
        <v>235000</v>
      </c>
      <c r="G104" s="38">
        <v>0</v>
      </c>
      <c r="H104" s="38">
        <v>0</v>
      </c>
    </row>
    <row r="105" spans="1:8" ht="60.75" customHeight="1">
      <c r="A105" s="34" t="s">
        <v>83</v>
      </c>
      <c r="B105" s="35" t="s">
        <v>84</v>
      </c>
      <c r="C105" s="40" t="s">
        <v>68</v>
      </c>
      <c r="D105" s="36"/>
      <c r="E105" s="14">
        <f t="shared" si="30"/>
        <v>0</v>
      </c>
      <c r="F105" s="38">
        <v>0</v>
      </c>
      <c r="G105" s="38">
        <v>0</v>
      </c>
      <c r="H105" s="38">
        <v>0</v>
      </c>
    </row>
    <row r="106" spans="1:8" ht="39.75" customHeight="1">
      <c r="A106" s="34" t="s">
        <v>85</v>
      </c>
      <c r="B106" s="35" t="s">
        <v>86</v>
      </c>
      <c r="C106" s="40" t="s">
        <v>38</v>
      </c>
      <c r="D106" s="36"/>
      <c r="E106" s="14">
        <f t="shared" si="30"/>
        <v>0</v>
      </c>
      <c r="F106" s="38">
        <v>0</v>
      </c>
      <c r="G106" s="38">
        <v>0</v>
      </c>
      <c r="H106" s="38">
        <v>0</v>
      </c>
    </row>
    <row r="107" spans="1:8" ht="40.5" customHeight="1">
      <c r="A107" s="11" t="s">
        <v>87</v>
      </c>
      <c r="B107" s="19" t="s">
        <v>88</v>
      </c>
      <c r="C107" s="31" t="s">
        <v>38</v>
      </c>
      <c r="D107" s="13"/>
      <c r="E107" s="14">
        <f t="shared" si="30"/>
        <v>0</v>
      </c>
      <c r="F107" s="38">
        <v>0</v>
      </c>
      <c r="G107" s="38">
        <v>0</v>
      </c>
      <c r="H107" s="38">
        <v>0</v>
      </c>
    </row>
    <row r="108" spans="1:8" ht="100.5" customHeight="1">
      <c r="A108" s="34" t="s">
        <v>89</v>
      </c>
      <c r="B108" s="19" t="s">
        <v>254</v>
      </c>
      <c r="C108" s="40" t="s">
        <v>44</v>
      </c>
      <c r="D108" s="36"/>
      <c r="E108" s="14">
        <f t="shared" si="30"/>
        <v>0</v>
      </c>
      <c r="F108" s="38">
        <v>0</v>
      </c>
      <c r="G108" s="38">
        <v>0</v>
      </c>
      <c r="H108" s="38">
        <v>0</v>
      </c>
    </row>
    <row r="109" spans="1:8" ht="85.5" customHeight="1">
      <c r="A109" s="34" t="s">
        <v>90</v>
      </c>
      <c r="B109" s="19" t="s">
        <v>255</v>
      </c>
      <c r="C109" s="40" t="s">
        <v>44</v>
      </c>
      <c r="D109" s="36"/>
      <c r="E109" s="14">
        <f t="shared" si="30"/>
        <v>0</v>
      </c>
      <c r="F109" s="38">
        <v>0</v>
      </c>
      <c r="G109" s="38">
        <v>0</v>
      </c>
      <c r="H109" s="38">
        <v>0</v>
      </c>
    </row>
    <row r="110" spans="1:8" ht="102" customHeight="1">
      <c r="A110" s="34" t="s">
        <v>91</v>
      </c>
      <c r="B110" s="19" t="s">
        <v>256</v>
      </c>
      <c r="C110" s="40" t="s">
        <v>68</v>
      </c>
      <c r="D110" s="36"/>
      <c r="E110" s="14">
        <f t="shared" si="30"/>
        <v>0</v>
      </c>
      <c r="F110" s="38">
        <v>0</v>
      </c>
      <c r="G110" s="38">
        <v>0</v>
      </c>
      <c r="H110" s="38">
        <v>0</v>
      </c>
    </row>
    <row r="111" spans="1:8" ht="25.5" customHeight="1">
      <c r="A111" s="11" t="s">
        <v>92</v>
      </c>
      <c r="B111" s="19" t="s">
        <v>93</v>
      </c>
      <c r="C111" s="31" t="s">
        <v>38</v>
      </c>
      <c r="D111" s="13" t="s">
        <v>12</v>
      </c>
      <c r="E111" s="14">
        <f t="shared" si="30"/>
        <v>9179700</v>
      </c>
      <c r="F111" s="14">
        <v>3059900</v>
      </c>
      <c r="G111" s="14">
        <v>3059900</v>
      </c>
      <c r="H111" s="14">
        <v>3059900</v>
      </c>
    </row>
    <row r="112" spans="1:8" ht="57" customHeight="1">
      <c r="A112" s="11" t="s">
        <v>94</v>
      </c>
      <c r="B112" s="19" t="s">
        <v>95</v>
      </c>
      <c r="C112" s="31" t="s">
        <v>38</v>
      </c>
      <c r="D112" s="13" t="s">
        <v>20</v>
      </c>
      <c r="E112" s="14">
        <f t="shared" si="30"/>
        <v>79903700</v>
      </c>
      <c r="F112" s="14">
        <v>38187700</v>
      </c>
      <c r="G112" s="14">
        <v>20858000</v>
      </c>
      <c r="H112" s="14">
        <v>20858000</v>
      </c>
    </row>
    <row r="113" spans="1:8" ht="52.5" customHeight="1">
      <c r="A113" s="11" t="s">
        <v>96</v>
      </c>
      <c r="B113" s="41" t="s">
        <v>97</v>
      </c>
      <c r="C113" s="31" t="s">
        <v>44</v>
      </c>
      <c r="D113" s="13"/>
      <c r="E113" s="14">
        <f t="shared" si="30"/>
        <v>0</v>
      </c>
      <c r="F113" s="38">
        <v>0</v>
      </c>
      <c r="G113" s="38">
        <v>0</v>
      </c>
      <c r="H113" s="38">
        <v>0</v>
      </c>
    </row>
    <row r="114" spans="1:8" ht="62.25" customHeight="1">
      <c r="A114" s="11" t="s">
        <v>98</v>
      </c>
      <c r="B114" s="42" t="s">
        <v>99</v>
      </c>
      <c r="C114" s="31" t="s">
        <v>68</v>
      </c>
      <c r="D114" s="13"/>
      <c r="E114" s="14">
        <f t="shared" si="30"/>
        <v>0</v>
      </c>
      <c r="F114" s="38">
        <v>0</v>
      </c>
      <c r="G114" s="38">
        <v>0</v>
      </c>
      <c r="H114" s="38">
        <v>0</v>
      </c>
    </row>
    <row r="115" spans="1:8" ht="66">
      <c r="A115" s="11" t="s">
        <v>100</v>
      </c>
      <c r="B115" s="42" t="s">
        <v>257</v>
      </c>
      <c r="C115" s="31" t="s">
        <v>68</v>
      </c>
      <c r="D115" s="13"/>
      <c r="E115" s="14">
        <f t="shared" si="30"/>
        <v>0</v>
      </c>
      <c r="F115" s="38">
        <v>0</v>
      </c>
      <c r="G115" s="38">
        <v>0</v>
      </c>
      <c r="H115" s="38">
        <v>0</v>
      </c>
    </row>
    <row r="116" spans="1:8" ht="34.5" customHeight="1">
      <c r="A116" s="34" t="s">
        <v>101</v>
      </c>
      <c r="B116" s="43" t="s">
        <v>102</v>
      </c>
      <c r="C116" s="37" t="s">
        <v>29</v>
      </c>
      <c r="D116" s="36" t="s">
        <v>19</v>
      </c>
      <c r="E116" s="14">
        <f t="shared" si="30"/>
        <v>3000</v>
      </c>
      <c r="F116" s="38">
        <v>3000</v>
      </c>
      <c r="G116" s="38">
        <v>0</v>
      </c>
      <c r="H116" s="38">
        <v>0</v>
      </c>
    </row>
    <row r="117" spans="1:8" ht="33">
      <c r="A117" s="11" t="s">
        <v>103</v>
      </c>
      <c r="B117" s="42" t="s">
        <v>104</v>
      </c>
      <c r="C117" s="37" t="s">
        <v>29</v>
      </c>
      <c r="D117" s="13" t="s">
        <v>19</v>
      </c>
      <c r="E117" s="14">
        <f t="shared" si="30"/>
        <v>5500</v>
      </c>
      <c r="F117" s="14">
        <v>5500</v>
      </c>
      <c r="G117" s="14">
        <v>0</v>
      </c>
      <c r="H117" s="14">
        <v>0</v>
      </c>
    </row>
    <row r="118" spans="1:8" ht="49.5">
      <c r="A118" s="11" t="s">
        <v>105</v>
      </c>
      <c r="B118" s="44" t="s">
        <v>106</v>
      </c>
      <c r="C118" s="31" t="s">
        <v>44</v>
      </c>
      <c r="D118" s="13"/>
      <c r="E118" s="14">
        <f t="shared" si="30"/>
        <v>0</v>
      </c>
      <c r="F118" s="14">
        <v>0</v>
      </c>
      <c r="G118" s="14">
        <v>0</v>
      </c>
      <c r="H118" s="14">
        <v>0</v>
      </c>
    </row>
    <row r="119" spans="1:8" ht="49.5">
      <c r="A119" s="11" t="s">
        <v>107</v>
      </c>
      <c r="B119" s="19" t="s">
        <v>108</v>
      </c>
      <c r="C119" s="31" t="s">
        <v>44</v>
      </c>
      <c r="D119" s="13" t="s">
        <v>19</v>
      </c>
      <c r="E119" s="14">
        <f t="shared" si="30"/>
        <v>3000</v>
      </c>
      <c r="F119" s="14">
        <v>3000</v>
      </c>
      <c r="G119" s="14">
        <v>0</v>
      </c>
      <c r="H119" s="14">
        <v>0</v>
      </c>
    </row>
    <row r="120" spans="1:8" ht="49.5">
      <c r="A120" s="11" t="s">
        <v>109</v>
      </c>
      <c r="B120" s="19" t="s">
        <v>110</v>
      </c>
      <c r="C120" s="31" t="s">
        <v>44</v>
      </c>
      <c r="D120" s="13" t="s">
        <v>19</v>
      </c>
      <c r="E120" s="14">
        <f t="shared" si="30"/>
        <v>5000</v>
      </c>
      <c r="F120" s="14">
        <v>5000</v>
      </c>
      <c r="G120" s="14">
        <v>0</v>
      </c>
      <c r="H120" s="14">
        <v>0</v>
      </c>
    </row>
    <row r="121" spans="1:8" ht="33">
      <c r="A121" s="11" t="s">
        <v>111</v>
      </c>
      <c r="B121" s="19" t="s">
        <v>112</v>
      </c>
      <c r="C121" s="31" t="s">
        <v>29</v>
      </c>
      <c r="D121" s="13" t="s">
        <v>19</v>
      </c>
      <c r="E121" s="14">
        <f t="shared" si="30"/>
        <v>9000</v>
      </c>
      <c r="F121" s="14">
        <v>9000</v>
      </c>
      <c r="G121" s="14">
        <v>0</v>
      </c>
      <c r="H121" s="14">
        <v>0</v>
      </c>
    </row>
    <row r="122" spans="1:8" ht="49.5">
      <c r="A122" s="11" t="s">
        <v>113</v>
      </c>
      <c r="B122" s="35" t="s">
        <v>114</v>
      </c>
      <c r="C122" s="31" t="s">
        <v>44</v>
      </c>
      <c r="D122" s="13" t="s">
        <v>19</v>
      </c>
      <c r="E122" s="14">
        <f t="shared" si="30"/>
        <v>8000</v>
      </c>
      <c r="F122" s="14">
        <v>8000</v>
      </c>
      <c r="G122" s="14">
        <v>0</v>
      </c>
      <c r="H122" s="14">
        <v>0</v>
      </c>
    </row>
    <row r="123" spans="1:8" ht="46.5" customHeight="1">
      <c r="A123" s="34" t="s">
        <v>115</v>
      </c>
      <c r="B123" s="44" t="s">
        <v>260</v>
      </c>
      <c r="C123" s="40" t="s">
        <v>44</v>
      </c>
      <c r="D123" s="36" t="s">
        <v>19</v>
      </c>
      <c r="E123" s="14">
        <f t="shared" si="30"/>
        <v>13500</v>
      </c>
      <c r="F123" s="38">
        <v>13500</v>
      </c>
      <c r="G123" s="14">
        <v>0</v>
      </c>
      <c r="H123" s="14">
        <v>0</v>
      </c>
    </row>
    <row r="124" spans="1:8" ht="45.75" customHeight="1">
      <c r="A124" s="34"/>
      <c r="B124" s="45" t="s">
        <v>116</v>
      </c>
      <c r="C124" s="40" t="s">
        <v>44</v>
      </c>
      <c r="D124" s="36" t="s">
        <v>19</v>
      </c>
      <c r="E124" s="14">
        <f t="shared" si="30"/>
        <v>3000</v>
      </c>
      <c r="F124" s="38">
        <v>3000</v>
      </c>
      <c r="G124" s="14">
        <v>0</v>
      </c>
      <c r="H124" s="14">
        <v>0</v>
      </c>
    </row>
    <row r="125" spans="1:8" ht="66.75" customHeight="1">
      <c r="A125" s="34" t="s">
        <v>117</v>
      </c>
      <c r="B125" s="35" t="s">
        <v>118</v>
      </c>
      <c r="C125" s="40" t="s">
        <v>44</v>
      </c>
      <c r="D125" s="36" t="s">
        <v>19</v>
      </c>
      <c r="E125" s="14">
        <f t="shared" si="30"/>
        <v>41000</v>
      </c>
      <c r="F125" s="14">
        <v>41000</v>
      </c>
      <c r="G125" s="14">
        <v>0</v>
      </c>
      <c r="H125" s="14">
        <v>0</v>
      </c>
    </row>
    <row r="126" spans="1:8" ht="49.5">
      <c r="A126" s="11" t="s">
        <v>119</v>
      </c>
      <c r="B126" s="19" t="s">
        <v>120</v>
      </c>
      <c r="C126" s="31" t="s">
        <v>44</v>
      </c>
      <c r="D126" s="13"/>
      <c r="E126" s="14">
        <f t="shared" si="30"/>
        <v>0</v>
      </c>
      <c r="F126" s="14">
        <v>0</v>
      </c>
      <c r="G126" s="14">
        <v>0</v>
      </c>
      <c r="H126" s="14">
        <v>0</v>
      </c>
    </row>
    <row r="127" spans="1:8" ht="75.75" customHeight="1">
      <c r="A127" s="11" t="s">
        <v>121</v>
      </c>
      <c r="B127" s="30" t="s">
        <v>122</v>
      </c>
      <c r="C127" s="31" t="s">
        <v>54</v>
      </c>
      <c r="D127" s="13" t="s">
        <v>19</v>
      </c>
      <c r="E127" s="14">
        <f t="shared" si="30"/>
        <v>266632.56</v>
      </c>
      <c r="F127" s="14">
        <v>266632.56</v>
      </c>
      <c r="G127" s="14">
        <v>0</v>
      </c>
      <c r="H127" s="14">
        <v>0</v>
      </c>
    </row>
    <row r="128" spans="1:8" ht="27" customHeight="1">
      <c r="A128" s="182" t="s">
        <v>123</v>
      </c>
      <c r="B128" s="137" t="s">
        <v>124</v>
      </c>
      <c r="C128" s="138" t="s">
        <v>125</v>
      </c>
      <c r="D128" s="13" t="s">
        <v>20</v>
      </c>
      <c r="E128" s="14">
        <f t="shared" si="30"/>
        <v>26818900</v>
      </c>
      <c r="F128" s="14">
        <v>0</v>
      </c>
      <c r="G128" s="14">
        <v>26818900</v>
      </c>
      <c r="H128" s="14">
        <v>0</v>
      </c>
    </row>
    <row r="129" spans="1:8" ht="32.25" customHeight="1">
      <c r="A129" s="182"/>
      <c r="B129" s="137"/>
      <c r="C129" s="138"/>
      <c r="D129" s="13" t="s">
        <v>12</v>
      </c>
      <c r="E129" s="14">
        <f t="shared" si="30"/>
        <v>5108360</v>
      </c>
      <c r="F129" s="14">
        <v>0</v>
      </c>
      <c r="G129" s="14">
        <v>5108360</v>
      </c>
      <c r="H129" s="14">
        <v>0</v>
      </c>
    </row>
    <row r="130" spans="1:8" ht="35.25" customHeight="1">
      <c r="A130" s="182"/>
      <c r="B130" s="137"/>
      <c r="C130" s="138"/>
      <c r="D130" s="13" t="s">
        <v>19</v>
      </c>
      <c r="E130" s="14">
        <f t="shared" si="30"/>
        <v>0</v>
      </c>
      <c r="F130" s="14">
        <v>0</v>
      </c>
      <c r="G130" s="14">
        <v>0</v>
      </c>
      <c r="H130" s="14">
        <v>0</v>
      </c>
    </row>
    <row r="131" spans="1:8" ht="16.5" customHeight="1">
      <c r="A131" s="139" t="s">
        <v>126</v>
      </c>
      <c r="B131" s="121" t="s">
        <v>127</v>
      </c>
      <c r="C131" s="141" t="s">
        <v>125</v>
      </c>
      <c r="D131" s="13" t="s">
        <v>12</v>
      </c>
      <c r="E131" s="14">
        <f t="shared" si="30"/>
        <v>1874500</v>
      </c>
      <c r="F131" s="14">
        <v>0</v>
      </c>
      <c r="G131" s="14">
        <v>1874500</v>
      </c>
      <c r="H131" s="14">
        <v>0</v>
      </c>
    </row>
    <row r="132" spans="1:8" ht="76.5" customHeight="1">
      <c r="A132" s="140"/>
      <c r="B132" s="123"/>
      <c r="C132" s="142"/>
      <c r="D132" s="13" t="s">
        <v>19</v>
      </c>
      <c r="E132" s="14">
        <f t="shared" si="30"/>
        <v>0</v>
      </c>
      <c r="F132" s="14">
        <v>0</v>
      </c>
      <c r="G132" s="14">
        <v>0</v>
      </c>
      <c r="H132" s="14">
        <v>0</v>
      </c>
    </row>
    <row r="133" spans="1:8" ht="34.5" customHeight="1">
      <c r="A133" s="11" t="s">
        <v>128</v>
      </c>
      <c r="B133" s="30" t="s">
        <v>129</v>
      </c>
      <c r="C133" s="31"/>
      <c r="D133" s="13"/>
      <c r="E133" s="14">
        <f t="shared" si="30"/>
        <v>0</v>
      </c>
      <c r="F133" s="14">
        <v>0</v>
      </c>
      <c r="G133" s="14">
        <v>0</v>
      </c>
      <c r="H133" s="14">
        <v>0</v>
      </c>
    </row>
    <row r="134" spans="1:8" ht="35.25" customHeight="1">
      <c r="A134" s="34" t="s">
        <v>130</v>
      </c>
      <c r="B134" s="46" t="s">
        <v>131</v>
      </c>
      <c r="C134" s="47"/>
      <c r="D134" s="36"/>
      <c r="E134" s="14">
        <f t="shared" si="30"/>
        <v>0</v>
      </c>
      <c r="F134" s="14">
        <v>0</v>
      </c>
      <c r="G134" s="14">
        <v>0</v>
      </c>
      <c r="H134" s="14">
        <v>0</v>
      </c>
    </row>
    <row r="135" spans="1:8" ht="35.25" customHeight="1">
      <c r="A135" s="48" t="s">
        <v>258</v>
      </c>
      <c r="B135" s="30" t="s">
        <v>132</v>
      </c>
      <c r="C135" s="31"/>
      <c r="D135" s="13"/>
      <c r="E135" s="14">
        <f t="shared" si="30"/>
        <v>0</v>
      </c>
      <c r="F135" s="14">
        <v>0</v>
      </c>
      <c r="G135" s="14">
        <v>0</v>
      </c>
      <c r="H135" s="14">
        <v>0</v>
      </c>
    </row>
    <row r="136" spans="1:8" ht="35.25" customHeight="1">
      <c r="A136" s="48" t="s">
        <v>259</v>
      </c>
      <c r="B136" s="39" t="s">
        <v>133</v>
      </c>
      <c r="C136" s="31"/>
      <c r="D136" s="13"/>
      <c r="E136" s="14">
        <f t="shared" si="30"/>
        <v>0</v>
      </c>
      <c r="F136" s="14">
        <v>0</v>
      </c>
      <c r="G136" s="14">
        <v>0</v>
      </c>
      <c r="H136" s="14">
        <v>0</v>
      </c>
    </row>
    <row r="137" spans="1:8" ht="36.75" customHeight="1">
      <c r="A137" s="11" t="s">
        <v>134</v>
      </c>
      <c r="B137" s="39" t="s">
        <v>135</v>
      </c>
      <c r="C137" s="31"/>
      <c r="D137" s="13"/>
      <c r="E137" s="14">
        <f t="shared" si="30"/>
        <v>0</v>
      </c>
      <c r="F137" s="14">
        <v>0</v>
      </c>
      <c r="G137" s="14">
        <v>0</v>
      </c>
      <c r="H137" s="14">
        <v>0</v>
      </c>
    </row>
    <row r="138" spans="1:8" ht="36.75" customHeight="1">
      <c r="A138" s="11" t="s">
        <v>269</v>
      </c>
      <c r="B138" s="49" t="s">
        <v>293</v>
      </c>
      <c r="C138" s="31"/>
      <c r="D138" s="13" t="s">
        <v>19</v>
      </c>
      <c r="E138" s="14">
        <f t="shared" ref="E138:E139" si="31">F138+G138+H138</f>
        <v>0</v>
      </c>
      <c r="F138" s="14">
        <v>0</v>
      </c>
      <c r="G138" s="14">
        <v>0</v>
      </c>
      <c r="H138" s="14">
        <v>0</v>
      </c>
    </row>
    <row r="139" spans="1:8" ht="78" customHeight="1">
      <c r="A139" s="11" t="s">
        <v>281</v>
      </c>
      <c r="B139" s="49" t="s">
        <v>282</v>
      </c>
      <c r="C139" s="31" t="s">
        <v>283</v>
      </c>
      <c r="D139" s="13" t="s">
        <v>19</v>
      </c>
      <c r="E139" s="14">
        <f t="shared" si="31"/>
        <v>0</v>
      </c>
      <c r="F139" s="14"/>
      <c r="G139" s="14"/>
      <c r="H139" s="14"/>
    </row>
    <row r="140" spans="1:8" ht="90.75" customHeight="1">
      <c r="A140" s="11" t="s">
        <v>280</v>
      </c>
      <c r="B140" s="49" t="s">
        <v>279</v>
      </c>
      <c r="C140" s="31"/>
      <c r="D140" s="13" t="s">
        <v>19</v>
      </c>
      <c r="E140" s="14">
        <f t="shared" si="30"/>
        <v>0</v>
      </c>
      <c r="F140" s="14">
        <v>0</v>
      </c>
      <c r="G140" s="14">
        <v>0</v>
      </c>
      <c r="H140" s="14">
        <v>0</v>
      </c>
    </row>
    <row r="141" spans="1:8" ht="90.75" customHeight="1">
      <c r="A141" s="77" t="s">
        <v>292</v>
      </c>
      <c r="B141" s="49" t="s">
        <v>303</v>
      </c>
      <c r="C141" s="31" t="s">
        <v>283</v>
      </c>
      <c r="D141" s="28" t="s">
        <v>19</v>
      </c>
      <c r="E141" s="26">
        <f t="shared" ref="E141" si="32">F141+G141+H141</f>
        <v>524000</v>
      </c>
      <c r="F141" s="26">
        <v>524000</v>
      </c>
      <c r="G141" s="78">
        <v>0</v>
      </c>
      <c r="H141" s="78">
        <v>0</v>
      </c>
    </row>
    <row r="142" spans="1:8" ht="83.25" customHeight="1">
      <c r="A142" s="77" t="s">
        <v>304</v>
      </c>
      <c r="B142" s="49" t="s">
        <v>305</v>
      </c>
      <c r="C142" s="31"/>
      <c r="D142" s="28" t="s">
        <v>306</v>
      </c>
      <c r="E142" s="26">
        <v>416640</v>
      </c>
      <c r="F142" s="26">
        <v>416640</v>
      </c>
      <c r="G142" s="14"/>
      <c r="H142" s="14"/>
    </row>
    <row r="143" spans="1:8" ht="18.75" customHeight="1">
      <c r="A143" s="131"/>
      <c r="B143" s="115" t="s">
        <v>51</v>
      </c>
      <c r="C143" s="118"/>
      <c r="D143" s="50" t="s">
        <v>20</v>
      </c>
      <c r="E143" s="17">
        <f>F143+G143+H143</f>
        <v>168283050.55000001</v>
      </c>
      <c r="F143" s="17">
        <v>60071352.289999999</v>
      </c>
      <c r="G143" s="17">
        <f t="shared" ref="G143" si="33">G90+G112+G128</f>
        <v>67909324.109999999</v>
      </c>
      <c r="H143" s="17">
        <v>40302374.149999999</v>
      </c>
    </row>
    <row r="144" spans="1:8" ht="18.75" customHeight="1">
      <c r="A144" s="131"/>
      <c r="B144" s="117"/>
      <c r="C144" s="118"/>
      <c r="D144" s="15" t="s">
        <v>12</v>
      </c>
      <c r="E144" s="17">
        <f t="shared" ref="E144:E146" si="34">F144+G144+H144</f>
        <v>1129666389.73</v>
      </c>
      <c r="F144" s="17">
        <v>384025479.99000001</v>
      </c>
      <c r="G144" s="17">
        <f t="shared" ref="G144:H144" si="35">G82+G91+G97+G100+G111+G129+G131</f>
        <v>369540995.88999999</v>
      </c>
      <c r="H144" s="17">
        <f t="shared" si="35"/>
        <v>376099913.85000002</v>
      </c>
    </row>
    <row r="145" spans="1:8" ht="33" customHeight="1">
      <c r="A145" s="131"/>
      <c r="B145" s="117"/>
      <c r="C145" s="118"/>
      <c r="D145" s="15" t="s">
        <v>19</v>
      </c>
      <c r="E145" s="17">
        <f>F145+G145+H145</f>
        <v>98558780.299999997</v>
      </c>
      <c r="F145" s="17">
        <v>89896543.299999997</v>
      </c>
      <c r="G145" s="17">
        <f>G85+G88+G89+G92+G93+G94+G99+G101+G102+G103+G104+G116+G117+G119+G120+G121+G122+G123+G124+G125+G127+G130+G132+G138+G139+G140+G142</f>
        <v>4335923</v>
      </c>
      <c r="H145" s="17">
        <f>H85+H88+H89+H92+H93+H94+H99+H101+H102+H103+H104+H116+H117+H119+H120+H121+H122+H123+H124+H125+H127+H130+H132+H138+H139+H140+H142</f>
        <v>4326314</v>
      </c>
    </row>
    <row r="146" spans="1:8" ht="22.5" customHeight="1">
      <c r="A146" s="131"/>
      <c r="B146" s="119"/>
      <c r="C146" s="120"/>
      <c r="D146" s="15"/>
      <c r="E146" s="17">
        <f t="shared" si="34"/>
        <v>1396508220.5799999</v>
      </c>
      <c r="F146" s="17">
        <f>F143+F144+F145</f>
        <v>533993375.58000004</v>
      </c>
      <c r="G146" s="17">
        <f t="shared" ref="G146:H146" si="36">G143+G144+G145</f>
        <v>441786243</v>
      </c>
      <c r="H146" s="17">
        <f t="shared" si="36"/>
        <v>420728602</v>
      </c>
    </row>
    <row r="147" spans="1:8" ht="18" customHeight="1">
      <c r="A147" s="11" t="s">
        <v>136</v>
      </c>
      <c r="B147" s="124" t="s">
        <v>242</v>
      </c>
      <c r="C147" s="124"/>
      <c r="D147" s="124"/>
      <c r="E147" s="124"/>
      <c r="F147" s="124"/>
      <c r="G147" s="124"/>
      <c r="H147" s="124"/>
    </row>
    <row r="148" spans="1:8" ht="56.25" customHeight="1">
      <c r="A148" s="34" t="s">
        <v>137</v>
      </c>
      <c r="B148" s="35" t="s">
        <v>138</v>
      </c>
      <c r="C148" s="12" t="s">
        <v>261</v>
      </c>
      <c r="D148" s="90" t="s">
        <v>19</v>
      </c>
      <c r="E148" s="89">
        <f>F148+G148+H148</f>
        <v>50246284.950000003</v>
      </c>
      <c r="F148" s="89">
        <v>22597304.949999999</v>
      </c>
      <c r="G148" s="38">
        <v>12857440</v>
      </c>
      <c r="H148" s="38">
        <v>14791540</v>
      </c>
    </row>
    <row r="149" spans="1:8" ht="39.75" customHeight="1">
      <c r="A149" s="11" t="s">
        <v>139</v>
      </c>
      <c r="B149" s="19" t="s">
        <v>140</v>
      </c>
      <c r="C149" s="32" t="s">
        <v>141</v>
      </c>
      <c r="D149" s="28" t="s">
        <v>19</v>
      </c>
      <c r="E149" s="91">
        <f t="shared" ref="E149:E161" si="37">F149+G149+H149</f>
        <v>26781</v>
      </c>
      <c r="F149" s="26">
        <v>26781</v>
      </c>
      <c r="G149" s="14">
        <v>0</v>
      </c>
      <c r="H149" s="14">
        <v>0</v>
      </c>
    </row>
    <row r="150" spans="1:8" ht="194.25" customHeight="1">
      <c r="A150" s="34" t="s">
        <v>142</v>
      </c>
      <c r="B150" s="35" t="s">
        <v>143</v>
      </c>
      <c r="C150" s="12" t="s">
        <v>261</v>
      </c>
      <c r="D150" s="34" t="s">
        <v>19</v>
      </c>
      <c r="E150" s="38">
        <f t="shared" si="37"/>
        <v>611682.53</v>
      </c>
      <c r="F150" s="38">
        <v>611682.53</v>
      </c>
      <c r="G150" s="38">
        <v>0</v>
      </c>
      <c r="H150" s="38">
        <v>0</v>
      </c>
    </row>
    <row r="151" spans="1:8" ht="61.5" customHeight="1">
      <c r="A151" s="34" t="s">
        <v>144</v>
      </c>
      <c r="B151" s="35" t="s">
        <v>145</v>
      </c>
      <c r="C151" s="12" t="s">
        <v>261</v>
      </c>
      <c r="D151" s="34" t="s">
        <v>19</v>
      </c>
      <c r="E151" s="38">
        <f t="shared" si="37"/>
        <v>0</v>
      </c>
      <c r="F151" s="38">
        <v>0</v>
      </c>
      <c r="G151" s="38">
        <v>0</v>
      </c>
      <c r="H151" s="38">
        <v>0</v>
      </c>
    </row>
    <row r="152" spans="1:8" ht="49.5">
      <c r="A152" s="11" t="s">
        <v>146</v>
      </c>
      <c r="B152" s="30" t="s">
        <v>147</v>
      </c>
      <c r="C152" s="31" t="s">
        <v>29</v>
      </c>
      <c r="D152" s="13" t="s">
        <v>19</v>
      </c>
      <c r="E152" s="38">
        <f t="shared" si="37"/>
        <v>3000</v>
      </c>
      <c r="F152" s="14">
        <v>3000</v>
      </c>
      <c r="G152" s="14">
        <v>0</v>
      </c>
      <c r="H152" s="14">
        <v>0</v>
      </c>
    </row>
    <row r="153" spans="1:8" ht="99">
      <c r="A153" s="34" t="s">
        <v>148</v>
      </c>
      <c r="B153" s="44" t="s">
        <v>262</v>
      </c>
      <c r="C153" s="37" t="s">
        <v>30</v>
      </c>
      <c r="D153" s="34" t="s">
        <v>19</v>
      </c>
      <c r="E153" s="38">
        <f t="shared" si="37"/>
        <v>3500</v>
      </c>
      <c r="F153" s="38">
        <v>3500</v>
      </c>
      <c r="G153" s="38">
        <v>0</v>
      </c>
      <c r="H153" s="38">
        <v>0</v>
      </c>
    </row>
    <row r="154" spans="1:8" ht="36" customHeight="1">
      <c r="A154" s="11" t="s">
        <v>149</v>
      </c>
      <c r="B154" s="30" t="s">
        <v>150</v>
      </c>
      <c r="C154" s="32" t="s">
        <v>29</v>
      </c>
      <c r="D154" s="13" t="s">
        <v>19</v>
      </c>
      <c r="E154" s="38">
        <f t="shared" si="37"/>
        <v>3000</v>
      </c>
      <c r="F154" s="14">
        <v>3000</v>
      </c>
      <c r="G154" s="14">
        <v>0</v>
      </c>
      <c r="H154" s="14">
        <v>0</v>
      </c>
    </row>
    <row r="155" spans="1:8" ht="36.75" customHeight="1">
      <c r="A155" s="34" t="s">
        <v>151</v>
      </c>
      <c r="B155" s="35" t="s">
        <v>152</v>
      </c>
      <c r="C155" s="12" t="s">
        <v>261</v>
      </c>
      <c r="D155" s="13" t="s">
        <v>19</v>
      </c>
      <c r="E155" s="38">
        <f t="shared" si="37"/>
        <v>0</v>
      </c>
      <c r="F155" s="38">
        <v>0</v>
      </c>
      <c r="G155" s="38">
        <v>0</v>
      </c>
      <c r="H155" s="38">
        <v>0</v>
      </c>
    </row>
    <row r="156" spans="1:8" ht="42.75" customHeight="1">
      <c r="A156" s="34" t="s">
        <v>153</v>
      </c>
      <c r="B156" s="35" t="s">
        <v>154</v>
      </c>
      <c r="C156" s="12" t="s">
        <v>29</v>
      </c>
      <c r="D156" s="34"/>
      <c r="E156" s="38">
        <f t="shared" si="37"/>
        <v>0</v>
      </c>
      <c r="F156" s="38">
        <v>0</v>
      </c>
      <c r="G156" s="38">
        <v>0</v>
      </c>
      <c r="H156" s="38">
        <v>0</v>
      </c>
    </row>
    <row r="157" spans="1:8" ht="61.5" customHeight="1">
      <c r="A157" s="11" t="s">
        <v>155</v>
      </c>
      <c r="B157" s="19" t="s">
        <v>156</v>
      </c>
      <c r="C157" s="31" t="s">
        <v>157</v>
      </c>
      <c r="D157" s="51"/>
      <c r="E157" s="38">
        <f t="shared" si="37"/>
        <v>0</v>
      </c>
      <c r="F157" s="14"/>
      <c r="G157" s="14"/>
      <c r="H157" s="14"/>
    </row>
    <row r="158" spans="1:8" ht="214.5">
      <c r="A158" s="11" t="s">
        <v>158</v>
      </c>
      <c r="B158" s="19" t="s">
        <v>159</v>
      </c>
      <c r="C158" s="31" t="s">
        <v>141</v>
      </c>
      <c r="D158" s="51"/>
      <c r="E158" s="38">
        <f t="shared" si="37"/>
        <v>0</v>
      </c>
      <c r="F158" s="14"/>
      <c r="G158" s="14"/>
      <c r="H158" s="14"/>
    </row>
    <row r="159" spans="1:8" ht="49.5">
      <c r="A159" s="11" t="s">
        <v>160</v>
      </c>
      <c r="B159" s="19" t="s">
        <v>161</v>
      </c>
      <c r="C159" s="31" t="s">
        <v>141</v>
      </c>
      <c r="D159" s="13"/>
      <c r="E159" s="38">
        <f t="shared" si="37"/>
        <v>0</v>
      </c>
      <c r="F159" s="14">
        <v>0</v>
      </c>
      <c r="G159" s="14">
        <v>0</v>
      </c>
      <c r="H159" s="14">
        <v>0</v>
      </c>
    </row>
    <row r="160" spans="1:8" ht="114.75" customHeight="1">
      <c r="A160" s="34" t="s">
        <v>162</v>
      </c>
      <c r="B160" s="35" t="s">
        <v>163</v>
      </c>
      <c r="C160" s="32" t="s">
        <v>261</v>
      </c>
      <c r="D160" s="34" t="s">
        <v>19</v>
      </c>
      <c r="E160" s="38">
        <f t="shared" si="37"/>
        <v>48249100</v>
      </c>
      <c r="F160" s="14">
        <v>15031780</v>
      </c>
      <c r="G160" s="14">
        <v>16180160</v>
      </c>
      <c r="H160" s="14">
        <v>17037160</v>
      </c>
    </row>
    <row r="161" spans="1:8" ht="65.25" customHeight="1">
      <c r="A161" s="52"/>
      <c r="B161" s="53" t="s">
        <v>164</v>
      </c>
      <c r="C161" s="54"/>
      <c r="D161" s="15" t="s">
        <v>19</v>
      </c>
      <c r="E161" s="55">
        <f t="shared" si="37"/>
        <v>99143348.480000004</v>
      </c>
      <c r="F161" s="33">
        <f>F148+F149+F150+F152+F153+F154+F160</f>
        <v>38277048.480000004</v>
      </c>
      <c r="G161" s="33">
        <f t="shared" ref="G161:H161" si="38">G148+G149+G150+G151+G152+G153+G154+G155+G160</f>
        <v>29037600</v>
      </c>
      <c r="H161" s="33">
        <f t="shared" si="38"/>
        <v>31828700</v>
      </c>
    </row>
    <row r="162" spans="1:8" ht="16.5">
      <c r="A162" s="11" t="s">
        <v>165</v>
      </c>
      <c r="B162" s="124" t="s">
        <v>243</v>
      </c>
      <c r="C162" s="124"/>
      <c r="D162" s="124"/>
      <c r="E162" s="124"/>
      <c r="F162" s="124"/>
      <c r="G162" s="124"/>
      <c r="H162" s="124"/>
    </row>
    <row r="163" spans="1:8" ht="51.75" customHeight="1">
      <c r="A163" s="34" t="s">
        <v>166</v>
      </c>
      <c r="B163" s="42" t="s">
        <v>263</v>
      </c>
      <c r="C163" s="37" t="s">
        <v>44</v>
      </c>
      <c r="D163" s="34"/>
      <c r="E163" s="38">
        <f>F163+G163+H163</f>
        <v>0</v>
      </c>
      <c r="F163" s="38">
        <v>0</v>
      </c>
      <c r="G163" s="38">
        <v>0</v>
      </c>
      <c r="H163" s="38">
        <v>0</v>
      </c>
    </row>
    <row r="164" spans="1:8" ht="64.5" customHeight="1">
      <c r="A164" s="34" t="s">
        <v>167</v>
      </c>
      <c r="B164" s="44" t="s">
        <v>264</v>
      </c>
      <c r="C164" s="40" t="s">
        <v>168</v>
      </c>
      <c r="D164" s="34"/>
      <c r="E164" s="38">
        <f t="shared" ref="E164:E170" si="39">F164+G164+H164</f>
        <v>0</v>
      </c>
      <c r="F164" s="38">
        <v>0</v>
      </c>
      <c r="G164" s="38">
        <v>0</v>
      </c>
      <c r="H164" s="38">
        <v>0</v>
      </c>
    </row>
    <row r="165" spans="1:8" ht="49.5">
      <c r="A165" s="11" t="s">
        <v>169</v>
      </c>
      <c r="B165" s="19" t="s">
        <v>265</v>
      </c>
      <c r="C165" s="31" t="s">
        <v>168</v>
      </c>
      <c r="D165" s="13"/>
      <c r="E165" s="38">
        <f t="shared" si="39"/>
        <v>0</v>
      </c>
      <c r="F165" s="38">
        <v>0</v>
      </c>
      <c r="G165" s="38">
        <v>0</v>
      </c>
      <c r="H165" s="38">
        <v>0</v>
      </c>
    </row>
    <row r="166" spans="1:8" ht="49.5">
      <c r="A166" s="11" t="s">
        <v>170</v>
      </c>
      <c r="B166" s="19" t="s">
        <v>171</v>
      </c>
      <c r="C166" s="31" t="s">
        <v>44</v>
      </c>
      <c r="D166" s="13" t="s">
        <v>19</v>
      </c>
      <c r="E166" s="38">
        <f t="shared" si="39"/>
        <v>10000</v>
      </c>
      <c r="F166" s="38">
        <v>10000</v>
      </c>
      <c r="G166" s="38">
        <v>0</v>
      </c>
      <c r="H166" s="38">
        <v>0</v>
      </c>
    </row>
    <row r="167" spans="1:8" ht="49.5">
      <c r="A167" s="11" t="s">
        <v>172</v>
      </c>
      <c r="B167" s="35" t="s">
        <v>173</v>
      </c>
      <c r="C167" s="31" t="s">
        <v>44</v>
      </c>
      <c r="D167" s="13"/>
      <c r="E167" s="38">
        <f t="shared" si="39"/>
        <v>0</v>
      </c>
      <c r="F167" s="38">
        <v>0</v>
      </c>
      <c r="G167" s="38">
        <v>0</v>
      </c>
      <c r="H167" s="38">
        <v>0</v>
      </c>
    </row>
    <row r="168" spans="1:8" ht="82.5">
      <c r="A168" s="56" t="s">
        <v>174</v>
      </c>
      <c r="B168" s="43" t="s">
        <v>266</v>
      </c>
      <c r="C168" s="57" t="s">
        <v>44</v>
      </c>
      <c r="D168" s="36"/>
      <c r="E168" s="38">
        <f t="shared" si="39"/>
        <v>0</v>
      </c>
      <c r="F168" s="38">
        <v>0</v>
      </c>
      <c r="G168" s="38">
        <v>0</v>
      </c>
      <c r="H168" s="38">
        <v>0</v>
      </c>
    </row>
    <row r="169" spans="1:8" ht="49.5">
      <c r="A169" s="11" t="s">
        <v>175</v>
      </c>
      <c r="B169" s="58" t="s">
        <v>176</v>
      </c>
      <c r="C169" s="31" t="s">
        <v>44</v>
      </c>
      <c r="D169" s="13"/>
      <c r="E169" s="38">
        <f t="shared" si="39"/>
        <v>0</v>
      </c>
      <c r="F169" s="38">
        <v>0</v>
      </c>
      <c r="G169" s="38">
        <v>0</v>
      </c>
      <c r="H169" s="38">
        <v>0</v>
      </c>
    </row>
    <row r="170" spans="1:8" ht="45.75" customHeight="1">
      <c r="A170" s="11"/>
      <c r="B170" s="53" t="s">
        <v>51</v>
      </c>
      <c r="C170" s="59"/>
      <c r="D170" s="15" t="s">
        <v>19</v>
      </c>
      <c r="E170" s="60">
        <f t="shared" si="39"/>
        <v>10000</v>
      </c>
      <c r="F170" s="17">
        <f>F166</f>
        <v>10000</v>
      </c>
      <c r="G170" s="17">
        <f t="shared" ref="G170:H170" si="40">G166</f>
        <v>0</v>
      </c>
      <c r="H170" s="17">
        <f t="shared" si="40"/>
        <v>0</v>
      </c>
    </row>
    <row r="171" spans="1:8" ht="31.5" customHeight="1">
      <c r="A171" s="11" t="s">
        <v>177</v>
      </c>
      <c r="B171" s="150" t="s">
        <v>244</v>
      </c>
      <c r="C171" s="151"/>
      <c r="D171" s="151"/>
      <c r="E171" s="151"/>
      <c r="F171" s="151"/>
      <c r="G171" s="151"/>
      <c r="H171" s="152"/>
    </row>
    <row r="172" spans="1:8" ht="45" customHeight="1">
      <c r="A172" s="34" t="s">
        <v>178</v>
      </c>
      <c r="B172" s="35" t="s">
        <v>179</v>
      </c>
      <c r="C172" s="37" t="s">
        <v>180</v>
      </c>
      <c r="D172" s="34" t="s">
        <v>19</v>
      </c>
      <c r="E172" s="38">
        <f>F172+G172+H172</f>
        <v>9868570.0500000007</v>
      </c>
      <c r="F172" s="38">
        <v>3530040.05</v>
      </c>
      <c r="G172" s="38">
        <v>3169265</v>
      </c>
      <c r="H172" s="38">
        <v>3169265</v>
      </c>
    </row>
    <row r="173" spans="1:8" ht="33">
      <c r="A173" s="11" t="s">
        <v>181</v>
      </c>
      <c r="B173" s="30" t="s">
        <v>182</v>
      </c>
      <c r="C173" s="31" t="s">
        <v>183</v>
      </c>
      <c r="D173" s="13" t="s">
        <v>19</v>
      </c>
      <c r="E173" s="38">
        <f t="shared" ref="E173:E174" si="41">F173+G173+H173</f>
        <v>6120</v>
      </c>
      <c r="F173" s="14">
        <v>6120</v>
      </c>
      <c r="G173" s="14">
        <v>0</v>
      </c>
      <c r="H173" s="14">
        <v>0</v>
      </c>
    </row>
    <row r="174" spans="1:8" ht="42.75" customHeight="1">
      <c r="A174" s="11" t="s">
        <v>184</v>
      </c>
      <c r="B174" s="30" t="s">
        <v>185</v>
      </c>
      <c r="C174" s="31" t="s">
        <v>183</v>
      </c>
      <c r="D174" s="13"/>
      <c r="E174" s="38">
        <f t="shared" si="41"/>
        <v>0</v>
      </c>
      <c r="F174" s="14">
        <v>0</v>
      </c>
      <c r="G174" s="14">
        <v>0</v>
      </c>
      <c r="H174" s="14">
        <v>0</v>
      </c>
    </row>
    <row r="175" spans="1:8" ht="83.25" customHeight="1">
      <c r="A175" s="34" t="s">
        <v>186</v>
      </c>
      <c r="B175" s="44" t="s">
        <v>267</v>
      </c>
      <c r="C175" s="37" t="s">
        <v>183</v>
      </c>
      <c r="D175" s="34"/>
      <c r="E175" s="38">
        <f>F175+G175+H175</f>
        <v>0</v>
      </c>
      <c r="F175" s="38">
        <v>0</v>
      </c>
      <c r="G175" s="38">
        <v>0</v>
      </c>
      <c r="H175" s="38">
        <v>0</v>
      </c>
    </row>
    <row r="176" spans="1:8" ht="30.75" customHeight="1">
      <c r="A176" s="11" t="s">
        <v>187</v>
      </c>
      <c r="B176" s="30" t="s">
        <v>188</v>
      </c>
      <c r="C176" s="31" t="s">
        <v>183</v>
      </c>
      <c r="D176" s="13"/>
      <c r="E176" s="14">
        <f>F176+G176+H176</f>
        <v>0</v>
      </c>
      <c r="F176" s="38">
        <v>0</v>
      </c>
      <c r="G176" s="38">
        <v>0</v>
      </c>
      <c r="H176" s="38">
        <v>0</v>
      </c>
    </row>
    <row r="177" spans="1:8" ht="69" customHeight="1">
      <c r="A177" s="11" t="s">
        <v>189</v>
      </c>
      <c r="B177" s="30" t="s">
        <v>190</v>
      </c>
      <c r="C177" s="31" t="s">
        <v>183</v>
      </c>
      <c r="D177" s="13" t="s">
        <v>19</v>
      </c>
      <c r="E177" s="14">
        <f t="shared" ref="E177:E197" si="42">F177+G177+H177</f>
        <v>10000</v>
      </c>
      <c r="F177" s="14">
        <v>10000</v>
      </c>
      <c r="G177" s="38">
        <v>0</v>
      </c>
      <c r="H177" s="38">
        <v>0</v>
      </c>
    </row>
    <row r="178" spans="1:8" ht="49.5">
      <c r="A178" s="11" t="s">
        <v>191</v>
      </c>
      <c r="B178" s="30" t="s">
        <v>192</v>
      </c>
      <c r="C178" s="31" t="s">
        <v>183</v>
      </c>
      <c r="D178" s="13" t="s">
        <v>19</v>
      </c>
      <c r="E178" s="14">
        <f t="shared" si="42"/>
        <v>0</v>
      </c>
      <c r="F178" s="14">
        <v>0</v>
      </c>
      <c r="G178" s="38">
        <v>0</v>
      </c>
      <c r="H178" s="38">
        <v>0</v>
      </c>
    </row>
    <row r="179" spans="1:8" ht="49.5">
      <c r="A179" s="11" t="s">
        <v>193</v>
      </c>
      <c r="B179" s="30" t="s">
        <v>194</v>
      </c>
      <c r="C179" s="31" t="s">
        <v>183</v>
      </c>
      <c r="D179" s="13"/>
      <c r="E179" s="14">
        <f t="shared" si="42"/>
        <v>0</v>
      </c>
      <c r="F179" s="14">
        <v>0</v>
      </c>
      <c r="G179" s="38">
        <v>0</v>
      </c>
      <c r="H179" s="38">
        <v>0</v>
      </c>
    </row>
    <row r="180" spans="1:8" ht="66">
      <c r="A180" s="11" t="s">
        <v>195</v>
      </c>
      <c r="B180" s="30" t="s">
        <v>196</v>
      </c>
      <c r="C180" s="31" t="s">
        <v>183</v>
      </c>
      <c r="D180" s="71" t="s">
        <v>19</v>
      </c>
      <c r="E180" s="14">
        <f t="shared" si="42"/>
        <v>30001</v>
      </c>
      <c r="F180" s="14">
        <v>30001</v>
      </c>
      <c r="G180" s="38">
        <v>0</v>
      </c>
      <c r="H180" s="38">
        <v>0</v>
      </c>
    </row>
    <row r="181" spans="1:8" ht="68.25" customHeight="1">
      <c r="A181" s="11" t="s">
        <v>197</v>
      </c>
      <c r="B181" s="30" t="s">
        <v>198</v>
      </c>
      <c r="C181" s="31" t="s">
        <v>183</v>
      </c>
      <c r="D181" s="13"/>
      <c r="E181" s="14">
        <f t="shared" si="42"/>
        <v>0</v>
      </c>
      <c r="F181" s="14">
        <v>0</v>
      </c>
      <c r="G181" s="38">
        <v>0</v>
      </c>
      <c r="H181" s="38">
        <v>0</v>
      </c>
    </row>
    <row r="182" spans="1:8" ht="49.5">
      <c r="A182" s="11" t="s">
        <v>199</v>
      </c>
      <c r="B182" s="30" t="s">
        <v>200</v>
      </c>
      <c r="C182" s="31" t="s">
        <v>183</v>
      </c>
      <c r="D182" s="13"/>
      <c r="E182" s="14">
        <f t="shared" si="42"/>
        <v>0</v>
      </c>
      <c r="F182" s="14">
        <v>0</v>
      </c>
      <c r="G182" s="38">
        <v>0</v>
      </c>
      <c r="H182" s="38">
        <v>0</v>
      </c>
    </row>
    <row r="183" spans="1:8" ht="33">
      <c r="A183" s="11" t="s">
        <v>201</v>
      </c>
      <c r="B183" s="30" t="s">
        <v>202</v>
      </c>
      <c r="C183" s="31" t="s">
        <v>183</v>
      </c>
      <c r="D183" s="70" t="s">
        <v>19</v>
      </c>
      <c r="E183" s="14">
        <f t="shared" si="42"/>
        <v>0</v>
      </c>
      <c r="F183" s="14">
        <v>0</v>
      </c>
      <c r="G183" s="38">
        <v>0</v>
      </c>
      <c r="H183" s="38">
        <v>0</v>
      </c>
    </row>
    <row r="184" spans="1:8" ht="25.5" customHeight="1">
      <c r="A184" s="11" t="s">
        <v>203</v>
      </c>
      <c r="B184" s="30" t="s">
        <v>204</v>
      </c>
      <c r="C184" s="31" t="s">
        <v>29</v>
      </c>
      <c r="D184" s="13"/>
      <c r="E184" s="14">
        <f t="shared" si="42"/>
        <v>0</v>
      </c>
      <c r="F184" s="14">
        <v>0</v>
      </c>
      <c r="G184" s="14">
        <v>0</v>
      </c>
      <c r="H184" s="14">
        <v>0</v>
      </c>
    </row>
    <row r="185" spans="1:8" ht="49.5">
      <c r="A185" s="11" t="s">
        <v>205</v>
      </c>
      <c r="B185" s="39" t="s">
        <v>206</v>
      </c>
      <c r="C185" s="31" t="s">
        <v>183</v>
      </c>
      <c r="D185" s="13"/>
      <c r="E185" s="14">
        <f t="shared" si="42"/>
        <v>0</v>
      </c>
      <c r="F185" s="14">
        <v>0</v>
      </c>
      <c r="G185" s="14">
        <v>0</v>
      </c>
      <c r="H185" s="14">
        <v>0</v>
      </c>
    </row>
    <row r="186" spans="1:8" ht="33">
      <c r="A186" s="11" t="s">
        <v>207</v>
      </c>
      <c r="B186" s="39" t="s">
        <v>208</v>
      </c>
      <c r="C186" s="31" t="s">
        <v>183</v>
      </c>
      <c r="D186" s="13" t="s">
        <v>19</v>
      </c>
      <c r="E186" s="14">
        <f t="shared" si="42"/>
        <v>12000</v>
      </c>
      <c r="F186" s="26">
        <v>12000</v>
      </c>
      <c r="G186" s="14">
        <v>0</v>
      </c>
      <c r="H186" s="14">
        <v>0</v>
      </c>
    </row>
    <row r="187" spans="1:8" ht="82.5" customHeight="1">
      <c r="A187" s="34" t="s">
        <v>209</v>
      </c>
      <c r="B187" s="35" t="s">
        <v>210</v>
      </c>
      <c r="C187" s="40" t="s">
        <v>211</v>
      </c>
      <c r="D187" s="34" t="s">
        <v>212</v>
      </c>
      <c r="E187" s="14">
        <f t="shared" si="42"/>
        <v>120000</v>
      </c>
      <c r="F187" s="38">
        <v>40000</v>
      </c>
      <c r="G187" s="38">
        <v>40000</v>
      </c>
      <c r="H187" s="38">
        <v>40000</v>
      </c>
    </row>
    <row r="188" spans="1:8" ht="88.5" customHeight="1">
      <c r="A188" s="11" t="s">
        <v>213</v>
      </c>
      <c r="B188" s="30" t="s">
        <v>214</v>
      </c>
      <c r="C188" s="31" t="s">
        <v>183</v>
      </c>
      <c r="D188" s="13"/>
      <c r="E188" s="14">
        <f t="shared" si="42"/>
        <v>0</v>
      </c>
      <c r="F188" s="14">
        <v>0</v>
      </c>
      <c r="G188" s="14">
        <v>0</v>
      </c>
      <c r="H188" s="14">
        <v>0</v>
      </c>
    </row>
    <row r="189" spans="1:8" ht="39" customHeight="1">
      <c r="A189" s="11" t="s">
        <v>215</v>
      </c>
      <c r="B189" s="39" t="s">
        <v>216</v>
      </c>
      <c r="C189" s="31" t="s">
        <v>183</v>
      </c>
      <c r="D189" s="13"/>
      <c r="E189" s="14">
        <f t="shared" si="42"/>
        <v>0</v>
      </c>
      <c r="F189" s="14">
        <v>0</v>
      </c>
      <c r="G189" s="14">
        <v>0</v>
      </c>
      <c r="H189" s="14">
        <v>0</v>
      </c>
    </row>
    <row r="190" spans="1:8" ht="33">
      <c r="A190" s="11" t="s">
        <v>217</v>
      </c>
      <c r="B190" s="39" t="s">
        <v>218</v>
      </c>
      <c r="C190" s="31" t="s">
        <v>183</v>
      </c>
      <c r="D190" s="13"/>
      <c r="E190" s="14">
        <f t="shared" si="42"/>
        <v>0</v>
      </c>
      <c r="F190" s="14">
        <v>0</v>
      </c>
      <c r="G190" s="14">
        <v>0</v>
      </c>
      <c r="H190" s="14">
        <v>0</v>
      </c>
    </row>
    <row r="191" spans="1:8" ht="45" customHeight="1">
      <c r="A191" s="11" t="s">
        <v>219</v>
      </c>
      <c r="B191" s="39" t="s">
        <v>220</v>
      </c>
      <c r="C191" s="31" t="s">
        <v>183</v>
      </c>
      <c r="D191" s="13"/>
      <c r="E191" s="14">
        <f t="shared" si="42"/>
        <v>0</v>
      </c>
      <c r="F191" s="14">
        <v>0</v>
      </c>
      <c r="G191" s="14">
        <v>0</v>
      </c>
      <c r="H191" s="14">
        <v>0</v>
      </c>
    </row>
    <row r="192" spans="1:8" ht="75.75" customHeight="1">
      <c r="A192" s="11" t="s">
        <v>221</v>
      </c>
      <c r="B192" s="30" t="s">
        <v>222</v>
      </c>
      <c r="C192" s="31" t="s">
        <v>183</v>
      </c>
      <c r="D192" s="13"/>
      <c r="E192" s="14">
        <f t="shared" si="42"/>
        <v>0</v>
      </c>
      <c r="F192" s="14">
        <v>0</v>
      </c>
      <c r="G192" s="14">
        <v>0</v>
      </c>
      <c r="H192" s="14">
        <v>0</v>
      </c>
    </row>
    <row r="193" spans="1:8" ht="48.75" customHeight="1">
      <c r="A193" s="11" t="s">
        <v>223</v>
      </c>
      <c r="B193" s="39" t="s">
        <v>224</v>
      </c>
      <c r="C193" s="31" t="s">
        <v>183</v>
      </c>
      <c r="D193" s="13"/>
      <c r="E193" s="14">
        <f t="shared" si="42"/>
        <v>0</v>
      </c>
      <c r="F193" s="14">
        <v>0</v>
      </c>
      <c r="G193" s="14">
        <v>0</v>
      </c>
      <c r="H193" s="14">
        <v>0</v>
      </c>
    </row>
    <row r="194" spans="1:8" ht="82.5">
      <c r="A194" s="11" t="s">
        <v>294</v>
      </c>
      <c r="B194" s="49" t="s">
        <v>295</v>
      </c>
      <c r="C194" s="31" t="s">
        <v>183</v>
      </c>
      <c r="D194" s="13" t="s">
        <v>19</v>
      </c>
      <c r="E194" s="72">
        <f t="shared" si="42"/>
        <v>924999</v>
      </c>
      <c r="F194" s="72">
        <v>924999</v>
      </c>
      <c r="G194" s="72">
        <v>0</v>
      </c>
      <c r="H194" s="72">
        <v>0</v>
      </c>
    </row>
    <row r="195" spans="1:8" ht="49.5">
      <c r="A195" s="153"/>
      <c r="B195" s="115" t="s">
        <v>51</v>
      </c>
      <c r="C195" s="116"/>
      <c r="D195" s="15" t="s">
        <v>225</v>
      </c>
      <c r="E195" s="73">
        <f t="shared" si="42"/>
        <v>10851690.050000001</v>
      </c>
      <c r="F195" s="73">
        <f>F172+F173+F177+F178+F183+F186+F194+F180</f>
        <v>4513160.05</v>
      </c>
      <c r="G195" s="73">
        <f t="shared" ref="G195:H195" si="43">G172+G173+G177+G178+G183+G186+G194+G180</f>
        <v>3169265</v>
      </c>
      <c r="H195" s="73">
        <f t="shared" si="43"/>
        <v>3169265</v>
      </c>
    </row>
    <row r="196" spans="1:8" ht="66">
      <c r="A196" s="153"/>
      <c r="B196" s="117"/>
      <c r="C196" s="118"/>
      <c r="D196" s="15" t="s">
        <v>212</v>
      </c>
      <c r="E196" s="73">
        <f t="shared" si="42"/>
        <v>120000</v>
      </c>
      <c r="F196" s="73">
        <f>F187</f>
        <v>40000</v>
      </c>
      <c r="G196" s="73">
        <f t="shared" ref="G196:H196" si="44">G187</f>
        <v>40000</v>
      </c>
      <c r="H196" s="73">
        <f t="shared" si="44"/>
        <v>40000</v>
      </c>
    </row>
    <row r="197" spans="1:8" ht="38.25" customHeight="1">
      <c r="A197" s="153"/>
      <c r="B197" s="119"/>
      <c r="C197" s="120"/>
      <c r="D197" s="15"/>
      <c r="E197" s="73">
        <f t="shared" si="42"/>
        <v>10971690.050000001</v>
      </c>
      <c r="F197" s="73">
        <f>F195+F196</f>
        <v>4553160.05</v>
      </c>
      <c r="G197" s="73">
        <f t="shared" ref="G197:H197" si="45">G195+G196</f>
        <v>3209265</v>
      </c>
      <c r="H197" s="73">
        <f t="shared" si="45"/>
        <v>3209265</v>
      </c>
    </row>
    <row r="198" spans="1:8" ht="47.25" customHeight="1">
      <c r="A198" s="32" t="s">
        <v>226</v>
      </c>
      <c r="B198" s="150" t="s">
        <v>245</v>
      </c>
      <c r="C198" s="151"/>
      <c r="D198" s="151"/>
      <c r="E198" s="151"/>
      <c r="F198" s="151"/>
      <c r="G198" s="151"/>
      <c r="H198" s="152"/>
    </row>
    <row r="199" spans="1:8" ht="23.25" customHeight="1">
      <c r="A199" s="104" t="s">
        <v>227</v>
      </c>
      <c r="B199" s="137" t="s">
        <v>228</v>
      </c>
      <c r="C199" s="111" t="s">
        <v>44</v>
      </c>
      <c r="D199" s="13" t="s">
        <v>12</v>
      </c>
      <c r="E199" s="72">
        <f>F199+G199+H199</f>
        <v>12154185</v>
      </c>
      <c r="F199" s="72">
        <v>4362405</v>
      </c>
      <c r="G199" s="72">
        <v>3895890</v>
      </c>
      <c r="H199" s="72">
        <v>3895890</v>
      </c>
    </row>
    <row r="200" spans="1:8" ht="32.25" customHeight="1">
      <c r="A200" s="104"/>
      <c r="B200" s="137"/>
      <c r="C200" s="113"/>
      <c r="D200" s="13" t="s">
        <v>19</v>
      </c>
      <c r="E200" s="72">
        <f>F200+G200+H200</f>
        <v>21732567</v>
      </c>
      <c r="F200" s="72">
        <v>8399771</v>
      </c>
      <c r="G200" s="72">
        <v>6666398</v>
      </c>
      <c r="H200" s="72">
        <v>6666398</v>
      </c>
    </row>
    <row r="201" spans="1:8" ht="50.25" customHeight="1">
      <c r="A201" s="34" t="s">
        <v>229</v>
      </c>
      <c r="B201" s="35" t="s">
        <v>230</v>
      </c>
      <c r="C201" s="37" t="s">
        <v>44</v>
      </c>
      <c r="D201" s="34" t="s">
        <v>19</v>
      </c>
      <c r="E201" s="72">
        <f>F201+G201+H201</f>
        <v>0</v>
      </c>
      <c r="F201" s="74">
        <v>0</v>
      </c>
      <c r="G201" s="74">
        <v>0</v>
      </c>
      <c r="H201" s="74">
        <v>0</v>
      </c>
    </row>
    <row r="202" spans="1:8" ht="28.5" customHeight="1">
      <c r="A202" s="131"/>
      <c r="B202" s="115" t="s">
        <v>51</v>
      </c>
      <c r="C202" s="132"/>
      <c r="D202" s="15" t="s">
        <v>12</v>
      </c>
      <c r="E202" s="73">
        <f>F202+G202+H202</f>
        <v>12154185</v>
      </c>
      <c r="F202" s="73">
        <f>F199</f>
        <v>4362405</v>
      </c>
      <c r="G202" s="73">
        <f t="shared" ref="G202:H202" si="46">G199</f>
        <v>3895890</v>
      </c>
      <c r="H202" s="73">
        <f t="shared" si="46"/>
        <v>3895890</v>
      </c>
    </row>
    <row r="203" spans="1:8" ht="49.5">
      <c r="A203" s="131"/>
      <c r="B203" s="133"/>
      <c r="C203" s="134"/>
      <c r="D203" s="15" t="s">
        <v>19</v>
      </c>
      <c r="E203" s="73">
        <f t="shared" ref="E203:E204" si="47">F203+G203+H203</f>
        <v>21732567</v>
      </c>
      <c r="F203" s="75">
        <f>F200+F201</f>
        <v>8399771</v>
      </c>
      <c r="G203" s="75">
        <f t="shared" ref="G203:H203" si="48">G200+G201</f>
        <v>6666398</v>
      </c>
      <c r="H203" s="75">
        <f t="shared" si="48"/>
        <v>6666398</v>
      </c>
    </row>
    <row r="204" spans="1:8" ht="24.75" customHeight="1">
      <c r="A204" s="131"/>
      <c r="B204" s="135"/>
      <c r="C204" s="136"/>
      <c r="D204" s="18"/>
      <c r="E204" s="73">
        <f t="shared" si="47"/>
        <v>33886752</v>
      </c>
      <c r="F204" s="75">
        <f>F202+F203</f>
        <v>12762176</v>
      </c>
      <c r="G204" s="75">
        <f t="shared" ref="G204:H204" si="49">G202+G203</f>
        <v>10562288</v>
      </c>
      <c r="H204" s="75">
        <f t="shared" si="49"/>
        <v>10562288</v>
      </c>
    </row>
    <row r="205" spans="1:8" ht="17.25" customHeight="1">
      <c r="A205" s="61"/>
      <c r="B205" s="62"/>
      <c r="C205" s="63"/>
      <c r="D205" s="18"/>
      <c r="E205" s="76"/>
      <c r="F205" s="76"/>
      <c r="G205" s="76"/>
      <c r="H205" s="76"/>
    </row>
    <row r="206" spans="1:8" ht="22.5" customHeight="1">
      <c r="A206" s="143"/>
      <c r="B206" s="144" t="s">
        <v>231</v>
      </c>
      <c r="C206" s="145"/>
      <c r="D206" s="18" t="s">
        <v>268</v>
      </c>
      <c r="E206" s="73">
        <f>E207+E208+E209+E210+E211</f>
        <v>2445252685.3900003</v>
      </c>
      <c r="F206" s="73">
        <f t="shared" ref="F206:H206" si="50">F207+F208+F209+F210+F211</f>
        <v>947170328.3900001</v>
      </c>
      <c r="G206" s="73">
        <f t="shared" si="50"/>
        <v>752560113</v>
      </c>
      <c r="H206" s="73">
        <f t="shared" si="50"/>
        <v>745522244</v>
      </c>
    </row>
    <row r="207" spans="1:8" ht="26.25" customHeight="1">
      <c r="A207" s="143"/>
      <c r="B207" s="146"/>
      <c r="C207" s="147"/>
      <c r="D207" s="15" t="s">
        <v>20</v>
      </c>
      <c r="E207" s="73">
        <f t="shared" ref="E207:E211" si="51">F207+G207+H207</f>
        <v>207625942.56</v>
      </c>
      <c r="F207" s="73">
        <f>F24+F37+F53+F62+F143</f>
        <v>91444132.599999994</v>
      </c>
      <c r="G207" s="73">
        <f>G24+G37+G53+G62+G143</f>
        <v>71804620.040000007</v>
      </c>
      <c r="H207" s="73">
        <f>H24+H37+H53+H62+H143</f>
        <v>44377189.920000002</v>
      </c>
    </row>
    <row r="208" spans="1:8" ht="27" customHeight="1">
      <c r="A208" s="143"/>
      <c r="B208" s="146"/>
      <c r="C208" s="147"/>
      <c r="D208" s="92" t="s">
        <v>12</v>
      </c>
      <c r="E208" s="93">
        <f t="shared" si="51"/>
        <v>1546752422.4400001</v>
      </c>
      <c r="F208" s="93">
        <f>F25+F38+F45+F54+F63+F77+F144+F202</f>
        <v>518131234.39999998</v>
      </c>
      <c r="G208" s="73">
        <f>G25+G38+G45+G54+G63+G77+G144+G202</f>
        <v>507417558.95999998</v>
      </c>
      <c r="H208" s="73">
        <f>H25+H38+H45+H54+H63+H77+H144+H202</f>
        <v>521203629.08000004</v>
      </c>
    </row>
    <row r="209" spans="1:8" ht="49.5">
      <c r="A209" s="143"/>
      <c r="B209" s="146"/>
      <c r="C209" s="147"/>
      <c r="D209" s="92" t="s">
        <v>232</v>
      </c>
      <c r="E209" s="93">
        <f t="shared" si="51"/>
        <v>564967320.3900001</v>
      </c>
      <c r="F209" s="93">
        <f>F26+F39+F46+F55+F64+F78+F145+F161+F170+F195+F203</f>
        <v>295625961.39000005</v>
      </c>
      <c r="G209" s="73">
        <f>G26+G39+G46+G55+G64+G78+G145+G161+G170+G195+G203</f>
        <v>131368934</v>
      </c>
      <c r="H209" s="73">
        <f>H26+H39+H46+H55+H64+H78+H145+H161+H170+H195+H203</f>
        <v>137972425</v>
      </c>
    </row>
    <row r="210" spans="1:8" ht="82.5">
      <c r="A210" s="143"/>
      <c r="B210" s="146"/>
      <c r="C210" s="147"/>
      <c r="D210" s="15" t="s">
        <v>233</v>
      </c>
      <c r="E210" s="73">
        <f t="shared" si="51"/>
        <v>120000</v>
      </c>
      <c r="F210" s="73">
        <f>F196</f>
        <v>40000</v>
      </c>
      <c r="G210" s="73">
        <f t="shared" ref="G210:H210" si="52">G196</f>
        <v>40000</v>
      </c>
      <c r="H210" s="73">
        <f t="shared" si="52"/>
        <v>40000</v>
      </c>
    </row>
    <row r="211" spans="1:8" ht="23.25" customHeight="1">
      <c r="A211" s="143"/>
      <c r="B211" s="148"/>
      <c r="C211" s="149"/>
      <c r="D211" s="15" t="s">
        <v>234</v>
      </c>
      <c r="E211" s="73">
        <f t="shared" si="51"/>
        <v>125787000</v>
      </c>
      <c r="F211" s="73">
        <f>F79</f>
        <v>41929000</v>
      </c>
      <c r="G211" s="73">
        <f t="shared" ref="G211:H211" si="53">G79</f>
        <v>41929000</v>
      </c>
      <c r="H211" s="73">
        <f t="shared" si="53"/>
        <v>41929000</v>
      </c>
    </row>
    <row r="212" spans="1:8" ht="16.5">
      <c r="A212" s="64"/>
      <c r="B212" s="65"/>
      <c r="C212" s="66"/>
      <c r="D212" s="67"/>
      <c r="E212" s="68"/>
      <c r="F212" s="68"/>
      <c r="G212" s="68"/>
      <c r="H212" s="68"/>
    </row>
  </sheetData>
  <mergeCells count="110">
    <mergeCell ref="A24:A27"/>
    <mergeCell ref="B24:C27"/>
    <mergeCell ref="B28:H28"/>
    <mergeCell ref="B29:H29"/>
    <mergeCell ref="A31:A33"/>
    <mergeCell ref="B31:B33"/>
    <mergeCell ref="C31:C33"/>
    <mergeCell ref="B66:H66"/>
    <mergeCell ref="B53:C56"/>
    <mergeCell ref="A53:A56"/>
    <mergeCell ref="A45:A47"/>
    <mergeCell ref="B45:C47"/>
    <mergeCell ref="A37:A40"/>
    <mergeCell ref="B37:C40"/>
    <mergeCell ref="B48:H48"/>
    <mergeCell ref="B49:H49"/>
    <mergeCell ref="A50:A52"/>
    <mergeCell ref="B50:B52"/>
    <mergeCell ref="C50:C52"/>
    <mergeCell ref="A34:A36"/>
    <mergeCell ref="B11:H11"/>
    <mergeCell ref="A8:A9"/>
    <mergeCell ref="B8:B9"/>
    <mergeCell ref="C8:C9"/>
    <mergeCell ref="D8:D9"/>
    <mergeCell ref="E8:H8"/>
    <mergeCell ref="A21:A23"/>
    <mergeCell ref="B21:B23"/>
    <mergeCell ref="C21:C23"/>
    <mergeCell ref="A16:A17"/>
    <mergeCell ref="B16:B17"/>
    <mergeCell ref="C16:C17"/>
    <mergeCell ref="A18:A20"/>
    <mergeCell ref="B18:B20"/>
    <mergeCell ref="C18:C20"/>
    <mergeCell ref="B12:H12"/>
    <mergeCell ref="A13:A15"/>
    <mergeCell ref="C13:C15"/>
    <mergeCell ref="D13:D15"/>
    <mergeCell ref="E13:E15"/>
    <mergeCell ref="F13:F15"/>
    <mergeCell ref="G13:G15"/>
    <mergeCell ref="H13:H15"/>
    <mergeCell ref="A67:A69"/>
    <mergeCell ref="A62:A65"/>
    <mergeCell ref="B62:C65"/>
    <mergeCell ref="B57:H57"/>
    <mergeCell ref="B58:H58"/>
    <mergeCell ref="A100:A101"/>
    <mergeCell ref="B100:B101"/>
    <mergeCell ref="C100:C101"/>
    <mergeCell ref="B34:B36"/>
    <mergeCell ref="C34:C36"/>
    <mergeCell ref="B81:H81"/>
    <mergeCell ref="A82:A87"/>
    <mergeCell ref="C82:C87"/>
    <mergeCell ref="D82:D84"/>
    <mergeCell ref="E82:E84"/>
    <mergeCell ref="F82:F84"/>
    <mergeCell ref="G82:G84"/>
    <mergeCell ref="H85:H87"/>
    <mergeCell ref="B82:B87"/>
    <mergeCell ref="A72:A73"/>
    <mergeCell ref="B72:B73"/>
    <mergeCell ref="C72:C73"/>
    <mergeCell ref="A202:A204"/>
    <mergeCell ref="B202:C204"/>
    <mergeCell ref="A128:A130"/>
    <mergeCell ref="B128:B130"/>
    <mergeCell ref="C128:C130"/>
    <mergeCell ref="A131:A132"/>
    <mergeCell ref="B131:B132"/>
    <mergeCell ref="C131:C132"/>
    <mergeCell ref="A206:A211"/>
    <mergeCell ref="B206:C211"/>
    <mergeCell ref="B198:H198"/>
    <mergeCell ref="A199:A200"/>
    <mergeCell ref="B199:B200"/>
    <mergeCell ref="C199:C200"/>
    <mergeCell ref="B171:H171"/>
    <mergeCell ref="B162:H162"/>
    <mergeCell ref="A143:A146"/>
    <mergeCell ref="B143:C146"/>
    <mergeCell ref="B147:H147"/>
    <mergeCell ref="A195:A197"/>
    <mergeCell ref="B195:C197"/>
    <mergeCell ref="E1:H1"/>
    <mergeCell ref="E4:H4"/>
    <mergeCell ref="A59:A61"/>
    <mergeCell ref="B59:B61"/>
    <mergeCell ref="C59:C61"/>
    <mergeCell ref="A90:A92"/>
    <mergeCell ref="H82:H84"/>
    <mergeCell ref="D85:D87"/>
    <mergeCell ref="E85:E87"/>
    <mergeCell ref="F85:F87"/>
    <mergeCell ref="G85:G87"/>
    <mergeCell ref="B90:B92"/>
    <mergeCell ref="C90:C92"/>
    <mergeCell ref="A77:A80"/>
    <mergeCell ref="B77:C80"/>
    <mergeCell ref="B67:B69"/>
    <mergeCell ref="C67:C69"/>
    <mergeCell ref="B41:H41"/>
    <mergeCell ref="B42:H42"/>
    <mergeCell ref="A43:A44"/>
    <mergeCell ref="B43:B44"/>
    <mergeCell ref="C43:C44"/>
    <mergeCell ref="A5:H5"/>
    <mergeCell ref="B13:B15"/>
  </mergeCells>
  <pageMargins left="0.23622047244094491" right="0.23622047244094491" top="0.5357142857142857" bottom="0.27559055118110237" header="0.31496062992125984" footer="0.31496062992125984"/>
  <pageSetup paperSize="9" scale="60" firstPageNumber="36" orientation="landscape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Deprouser</cp:lastModifiedBy>
  <cp:lastPrinted>2024-11-15T11:07:02Z</cp:lastPrinted>
  <dcterms:created xsi:type="dcterms:W3CDTF">2022-03-23T08:49:00Z</dcterms:created>
  <dcterms:modified xsi:type="dcterms:W3CDTF">2024-11-15T14:09:43Z</dcterms:modified>
</cp:coreProperties>
</file>